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225" windowHeight="777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F102" i="1" l="1"/>
  <c r="F96" i="1" l="1"/>
  <c r="O141" i="1" l="1"/>
  <c r="O110" i="1" l="1"/>
  <c r="S62" i="1"/>
  <c r="R62" i="1"/>
  <c r="Q62" i="1"/>
  <c r="N110" i="1" l="1"/>
  <c r="N141" i="1"/>
  <c r="N150" i="1"/>
  <c r="N145" i="1"/>
  <c r="F152" i="1" l="1"/>
  <c r="F124" i="1" l="1"/>
  <c r="N124" i="1"/>
  <c r="F110" i="1" l="1"/>
  <c r="F87" i="1"/>
  <c r="N139" i="1" l="1"/>
  <c r="N74" i="1"/>
  <c r="N73" i="1"/>
  <c r="N69" i="1"/>
  <c r="N67" i="1"/>
  <c r="N64" i="1"/>
  <c r="N87" i="1" l="1"/>
  <c r="N86" i="1"/>
  <c r="F86" i="1"/>
  <c r="O62" i="1" l="1"/>
  <c r="N62" i="1" l="1"/>
  <c r="F92" i="1"/>
  <c r="F62" i="1"/>
  <c r="F42" i="1"/>
  <c r="N112" i="1" l="1"/>
  <c r="Q42" i="1"/>
  <c r="Q152" i="1" s="1"/>
  <c r="N44" i="1"/>
  <c r="O96" i="1" l="1"/>
  <c r="O152" i="1" s="1"/>
  <c r="F137" i="1" l="1"/>
  <c r="F121" i="1"/>
  <c r="F85" i="1"/>
  <c r="F76" i="1"/>
  <c r="F75" i="1"/>
  <c r="F57" i="1"/>
  <c r="N137" i="1"/>
  <c r="N85" i="1"/>
  <c r="R42" i="1"/>
  <c r="R152" i="1" l="1"/>
  <c r="P153" i="1" s="1"/>
  <c r="N127" i="1"/>
  <c r="N76" i="1"/>
  <c r="N75" i="1"/>
  <c r="N57" i="1"/>
  <c r="N121" i="1" l="1"/>
  <c r="F113" i="1"/>
  <c r="F71" i="1"/>
  <c r="N114" i="1"/>
  <c r="N113" i="1"/>
  <c r="N71" i="1"/>
  <c r="F68" i="1"/>
  <c r="F117" i="1" l="1"/>
  <c r="F118" i="1"/>
  <c r="F119" i="1"/>
  <c r="F120" i="1"/>
  <c r="F122" i="1"/>
  <c r="F126" i="1"/>
  <c r="F129" i="1"/>
  <c r="F130" i="1"/>
  <c r="F138" i="1"/>
  <c r="F116" i="1"/>
  <c r="N98" i="1"/>
  <c r="N96" i="1" s="1"/>
  <c r="F84" i="1"/>
  <c r="F83" i="1"/>
  <c r="F74" i="1"/>
  <c r="F73" i="1"/>
  <c r="F69" i="1"/>
  <c r="F64" i="1"/>
  <c r="F60" i="1"/>
  <c r="H60" i="1" s="1"/>
  <c r="F59" i="1"/>
  <c r="H59" i="1" s="1"/>
  <c r="F58" i="1"/>
  <c r="F56" i="1"/>
  <c r="H56" i="1" s="1"/>
  <c r="F54" i="1"/>
  <c r="H54" i="1" s="1"/>
  <c r="F53" i="1"/>
  <c r="F46" i="1"/>
  <c r="N56" i="1" l="1"/>
  <c r="N129" i="1" l="1"/>
  <c r="N83" i="1"/>
  <c r="N120" i="1"/>
  <c r="N84" i="1"/>
  <c r="N45" i="1"/>
  <c r="N46" i="1"/>
  <c r="N53" i="1"/>
  <c r="N54" i="1"/>
  <c r="N55" i="1"/>
  <c r="N58" i="1"/>
  <c r="N60" i="1"/>
  <c r="N130" i="1"/>
  <c r="N138" i="1"/>
  <c r="N126" i="1"/>
  <c r="S42" i="1" l="1"/>
  <c r="N42" i="1" l="1"/>
  <c r="S152" i="1"/>
  <c r="N152" i="1" s="1"/>
  <c r="N116" i="1"/>
  <c r="N117" i="1"/>
  <c r="N118" i="1"/>
  <c r="N119" i="1"/>
  <c r="N122" i="1"/>
</calcChain>
</file>

<file path=xl/sharedStrings.xml><?xml version="1.0" encoding="utf-8"?>
<sst xmlns="http://schemas.openxmlformats.org/spreadsheetml/2006/main" count="281" uniqueCount="156">
  <si>
    <t>Місто, район, ОТГ</t>
  </si>
  <si>
    <t>Строк</t>
  </si>
  <si>
    <t>Планові обсяги фінансування, тис. грн.</t>
  </si>
  <si>
    <t>Фактичні обсяги фінансування, тис.грн.</t>
  </si>
  <si>
    <t>Усього</t>
  </si>
  <si>
    <t>у тому числі:</t>
  </si>
  <si>
    <t>у тому числі</t>
  </si>
  <si>
    <t>Державний</t>
  </si>
  <si>
    <t>підпо-</t>
  </si>
  <si>
    <t>Бюджети</t>
  </si>
  <si>
    <t>сіл, селищ,</t>
  </si>
  <si>
    <t>міст ра-</t>
  </si>
  <si>
    <t>йонного</t>
  </si>
  <si>
    <t>рядку-</t>
  </si>
  <si>
    <t>вання,</t>
  </si>
  <si>
    <t>об’єднаних тери-</t>
  </si>
  <si>
    <t>торіаль-</t>
  </si>
  <si>
    <t xml:space="preserve">них </t>
  </si>
  <si>
    <t>громад</t>
  </si>
  <si>
    <t xml:space="preserve">Кошти </t>
  </si>
  <si>
    <t>небюд-</t>
  </si>
  <si>
    <t>жетних</t>
  </si>
  <si>
    <t>джерел</t>
  </si>
  <si>
    <t>Місцевий</t>
  </si>
  <si>
    <t>1. Охорона джерел питного водопостачання</t>
  </si>
  <si>
    <t>Упорядкування зон санітарної охорони джерел питного водопостачання</t>
  </si>
  <si>
    <t>4 од.</t>
  </si>
  <si>
    <t>8 од.</t>
  </si>
  <si>
    <t xml:space="preserve">Великолепетиський </t>
  </si>
  <si>
    <t>Горностаївський</t>
  </si>
  <si>
    <t>1 од</t>
  </si>
  <si>
    <t xml:space="preserve">Новотроїцький </t>
  </si>
  <si>
    <t>2од.</t>
  </si>
  <si>
    <t>Будівництво та реконструкція водозабірних споруд із застосуванням новітніх технологій та обладнання</t>
  </si>
  <si>
    <t>м.Херсон</t>
  </si>
  <si>
    <t>7 од.</t>
  </si>
  <si>
    <t>2. Доведення якості питної води до встановлених нормативів</t>
  </si>
  <si>
    <t>Впровадження станцій доочищення питної води у системах централізованого водопостачання</t>
  </si>
  <si>
    <t>Великолепетиський</t>
  </si>
  <si>
    <t>Аварійно-відновлювальні роботи з реконструкції водопровідних мереж</t>
  </si>
  <si>
    <t>м.Нова Каховка</t>
  </si>
  <si>
    <t>1,07 км</t>
  </si>
  <si>
    <t>Високопільський</t>
  </si>
  <si>
    <t>Верхньорогачицький</t>
  </si>
  <si>
    <t>4 км</t>
  </si>
  <si>
    <t>7,2 км</t>
  </si>
  <si>
    <t>Новотроїцький</t>
  </si>
  <si>
    <t>5,55 км</t>
  </si>
  <si>
    <t>Аварійно-відновлювальні роботи з реконструкції каналізаційних мереж</t>
  </si>
  <si>
    <t>1,77 км</t>
  </si>
  <si>
    <t>0,1 км</t>
  </si>
  <si>
    <t>Головний виконавець заходу</t>
  </si>
  <si>
    <t>ДФРР</t>
  </si>
  <si>
    <t>інші</t>
  </si>
  <si>
    <t xml:space="preserve">Каховський </t>
  </si>
  <si>
    <t xml:space="preserve">Скадовський </t>
  </si>
  <si>
    <t>12 од.</t>
  </si>
  <si>
    <t>Скадовський</t>
  </si>
  <si>
    <t>0,02 км</t>
  </si>
  <si>
    <t xml:space="preserve">Білозерський </t>
  </si>
  <si>
    <t>Білозерський</t>
  </si>
  <si>
    <t>м. Гола Пристань</t>
  </si>
  <si>
    <t>2 од.</t>
  </si>
  <si>
    <t>Генічеський</t>
  </si>
  <si>
    <t>10 од.</t>
  </si>
  <si>
    <t xml:space="preserve">Генічеський </t>
  </si>
  <si>
    <t>Нижньосірогозький</t>
  </si>
  <si>
    <t>Іванівський</t>
  </si>
  <si>
    <t>Інші</t>
  </si>
  <si>
    <t>м. Нова Каховка</t>
  </si>
  <si>
    <t>1 од.</t>
  </si>
  <si>
    <t>В.Олександрівський</t>
  </si>
  <si>
    <r>
      <t>Будівництво та реконструкція каналізаційних очисних споруд із застосуванням новітніх технологій та обладнання</t>
    </r>
    <r>
      <rPr>
        <b/>
        <sz val="11"/>
        <color theme="1"/>
        <rFont val="Times New Roman"/>
        <family val="1"/>
        <charset val="204"/>
      </rPr>
      <t>.</t>
    </r>
  </si>
  <si>
    <t>м.Каховка</t>
  </si>
  <si>
    <t>Бериславський</t>
  </si>
  <si>
    <t>5 од.</t>
  </si>
  <si>
    <t>1,85 км</t>
  </si>
  <si>
    <t>Голопристанський</t>
  </si>
  <si>
    <t>1,8 км</t>
  </si>
  <si>
    <t>0,25 км</t>
  </si>
  <si>
    <t>Каховський</t>
  </si>
  <si>
    <t>Каланчацький</t>
  </si>
  <si>
    <t>3 од.</t>
  </si>
  <si>
    <t>0,84 км</t>
  </si>
  <si>
    <t>Нововоронцовський</t>
  </si>
  <si>
    <t>Міські міст обласного значення</t>
  </si>
  <si>
    <t>0,15 км</t>
  </si>
  <si>
    <t>5,8 км</t>
  </si>
  <si>
    <t>м. Н.Каховка</t>
  </si>
  <si>
    <t>Субвенція</t>
  </si>
  <si>
    <t>2017-2019</t>
  </si>
  <si>
    <t>Чаплинський</t>
  </si>
  <si>
    <t>2017-2018</t>
  </si>
  <si>
    <t>Міста райони де виконувався захід</t>
  </si>
  <si>
    <t xml:space="preserve">Міста, райони де виконувався захід </t>
  </si>
  <si>
    <t xml:space="preserve">                                                                                                                                                               </t>
  </si>
  <si>
    <t>заплановано програмою</t>
  </si>
  <si>
    <t>Всього заплановано програмою</t>
  </si>
  <si>
    <t xml:space="preserve">Кошти 
небюд-
жетних
джерел
</t>
  </si>
  <si>
    <t xml:space="preserve">Стан
вико-
нання
заходів
(резуль-
тативні
показни-
ки вико-
нання
програми)
</t>
  </si>
  <si>
    <t xml:space="preserve">   КВКВ                           найменування відповідального виконавця програми</t>
  </si>
  <si>
    <t>та паливно-енергетичного комплексу облдержадміністрації</t>
  </si>
  <si>
    <t xml:space="preserve">      КВКВ                         найменування головного розпорядника коштів програми</t>
  </si>
  <si>
    <t xml:space="preserve">                                     та паливно-енергетичного комплексу облдержадміністрації</t>
  </si>
  <si>
    <r>
      <rPr>
        <sz val="11"/>
        <color theme="1"/>
        <rFont val="Times New Roman"/>
        <family val="1"/>
        <charset val="204"/>
      </rPr>
      <t xml:space="preserve">1. </t>
    </r>
    <r>
      <rPr>
        <b/>
        <sz val="11"/>
        <color theme="1"/>
        <rFont val="Times New Roman"/>
        <family val="1"/>
        <charset val="204"/>
      </rPr>
      <t xml:space="preserve">    40                        Департамент житлово-комунального господарства</t>
    </r>
  </si>
  <si>
    <r>
      <rPr>
        <sz val="11"/>
        <color theme="1"/>
        <rFont val="Times New Roman"/>
        <family val="1"/>
        <charset val="204"/>
      </rPr>
      <t>2.</t>
    </r>
    <r>
      <rPr>
        <b/>
        <sz val="11"/>
        <color theme="1"/>
        <rFont val="Times New Roman"/>
        <family val="1"/>
        <charset val="204"/>
      </rPr>
      <t xml:space="preserve">    40                         Департамент житлово-комунального господарства</t>
    </r>
  </si>
  <si>
    <t xml:space="preserve">     КВКВ</t>
  </si>
  <si>
    <r>
      <t xml:space="preserve">3.      </t>
    </r>
    <r>
      <rPr>
        <b/>
        <sz val="11"/>
        <color theme="1"/>
        <rFont val="Times New Roman"/>
        <family val="1"/>
        <charset val="204"/>
      </rPr>
      <t>40                        Обласна програма "Питна вода Херсонщини" на 2012-2020 роки</t>
    </r>
  </si>
  <si>
    <t>затверджена рішенням обласної ради від 10 травня 2012 року № 472</t>
  </si>
  <si>
    <t>найменування програми, дата і номер рішення обласної ради про її затвердження</t>
  </si>
  <si>
    <t>2 км</t>
  </si>
  <si>
    <t>1км</t>
  </si>
  <si>
    <t xml:space="preserve">Місто район </t>
  </si>
  <si>
    <t>Планові обсяги фінансування, тис.грн</t>
  </si>
  <si>
    <t>Фактичні обсяги фінансування, тис.грн</t>
  </si>
  <si>
    <t>Бюджети сіл, селищ, міст районів, ОТГ</t>
  </si>
  <si>
    <t>Кошти небюджетних джерел</t>
  </si>
  <si>
    <t>Стан виконанння заходів (результативні показники виконання програми)</t>
  </si>
  <si>
    <t>Головинй виконавець заходу</t>
  </si>
  <si>
    <t>РДА,місцеві ради, підприємства</t>
  </si>
  <si>
    <t>Селищна рада</t>
  </si>
  <si>
    <t>РДА, місцеві ради, підприємства</t>
  </si>
  <si>
    <t>Всього по всім заходам</t>
  </si>
  <si>
    <t>Обласний</t>
  </si>
  <si>
    <t>2,8 км</t>
  </si>
  <si>
    <t>субвенція</t>
  </si>
  <si>
    <t>Департамент будівництва та розвитку інфраструктури ОДА</t>
  </si>
  <si>
    <t>1 км</t>
  </si>
  <si>
    <t>спів-фінансуваня</t>
  </si>
  <si>
    <t>Виконання програми:</t>
  </si>
  <si>
    <t>3,3 км</t>
  </si>
  <si>
    <t>0,6 км</t>
  </si>
  <si>
    <t>3,4 км</t>
  </si>
  <si>
    <t>Стан виконання заходів (результативні показники виконання програми)</t>
  </si>
  <si>
    <t>Кошти небюд-жетних джерел</t>
  </si>
  <si>
    <t>6 од.</t>
  </si>
  <si>
    <t>34 од.</t>
  </si>
  <si>
    <t>19 км</t>
  </si>
  <si>
    <t>57 од.               (70%)</t>
  </si>
  <si>
    <t>95 од. (100%)</t>
  </si>
  <si>
    <t>1 од. (3,6%)</t>
  </si>
  <si>
    <t>1 од. (100%)</t>
  </si>
  <si>
    <t>63,23 км 62%</t>
  </si>
  <si>
    <t>4,11 км 100%</t>
  </si>
  <si>
    <r>
      <rPr>
        <sz val="9"/>
        <color theme="1"/>
        <rFont val="Calibri"/>
        <family val="2"/>
        <charset val="204"/>
      </rPr>
      <t>*</t>
    </r>
    <r>
      <rPr>
        <sz val="9"/>
        <color theme="1"/>
        <rFont val="Times New Roman"/>
        <family val="1"/>
        <charset val="204"/>
      </rPr>
      <t>Державний бюджет</t>
    </r>
  </si>
  <si>
    <t>*Державний бюджет</t>
  </si>
  <si>
    <r>
      <rPr>
        <sz val="10"/>
        <color theme="1"/>
        <rFont val="Calibri"/>
        <family val="2"/>
        <charset val="204"/>
      </rPr>
      <t>**</t>
    </r>
    <r>
      <rPr>
        <sz val="9"/>
        <color theme="1"/>
        <rFont val="Times New Roman"/>
        <family val="1"/>
        <charset val="204"/>
      </rPr>
      <t>ТІКА</t>
    </r>
  </si>
  <si>
    <t xml:space="preserve">Звіт про виконання у 2017 році обласної програми "Питна вода Херсонщини" на 2012 - 2020 роки </t>
  </si>
  <si>
    <t>**За рахунок коштів турецького агентства зі співробітництва та координації (TİKA) при Раді Міністрів Республіки Туреччина</t>
  </si>
  <si>
    <t xml:space="preserve">Бюджети
сіл, селищ,
міст район-ного підпорядку-
вання, ОТГ
</t>
  </si>
  <si>
    <t>Департамент ЖКГ та ПЕК ОДА, Горностаїв-ська селищна рада</t>
  </si>
  <si>
    <t>Департамент ЖКГ та ПЕК ОДА, Генічеський міськви-конком</t>
  </si>
  <si>
    <t>РДА,                    місцеві ради, підприєм-ства</t>
  </si>
  <si>
    <r>
      <rPr>
        <b/>
        <sz val="14"/>
        <color theme="1"/>
        <rFont val="Times New Roman"/>
        <family val="1"/>
        <charset val="204"/>
      </rPr>
      <t>*</t>
    </r>
    <r>
      <rPr>
        <sz val="14"/>
        <color theme="1"/>
        <rFont val="Times New Roman"/>
        <family val="1"/>
        <charset val="204"/>
      </rPr>
      <t xml:space="preserve">За рахунок коштів державного фонду регіонального розвитку виконано роботи на об’єктах: 
 - капітальний ремонт системи водопостачання с. Нововасилівка Іванівського району; 
 - будівництво водопостачання смт Комишани Комсомольського району м.Херсон; 
 - капітальний ремонт ділянки напірного каналізаційного колектору по  вул. Меліораторів та   вул. Грушевського  смт Чаплинка.  
 Виконано перший етап робіт з капітального ремонту мережі водопостачання смт Горностаївка Херсонської області та розпочато роботи з реконструкції каналізаційних очисних споруд в  м. Генічеськ.
 За рахунок коштів субвенції з державного бюджету місцевим бюджетам на здійснення заходів щодо соціально-економічного розвитку окремих територій виконано роботи:  
 - капітальний ремонт системи водопостачання с.Олександрівка Олександрівської сільської ради Білозерського району;
 - завершення облаштування водозабірного вузла на свердловині  № 1-492 в с.Микільське Микільської сільської ради Білозерського району;
 - капітальний ремонт системи водопровідної мережі с.Дніпровське Дніпровської сільської ради Білозерського району;
 - капітальний ремонт системи водопостачання с.Надеждівка;
 - капітальний ремонт водозабірного вузла (свердловина № 1-121) села Надеждівка Білозерського району;
 - капітальний ремонт системи водопроводу по вул.Жовтнева та провулку Молодіжному с.Новопавлівка Каланчацького району.
 </t>
    </r>
    <r>
      <rPr>
        <b/>
        <sz val="14"/>
        <color theme="1"/>
        <rFont val="Times New Roman"/>
        <family val="1"/>
        <charset val="204"/>
      </rPr>
      <t>**</t>
    </r>
    <r>
      <rPr>
        <sz val="14"/>
        <color theme="1"/>
        <rFont val="Times New Roman"/>
        <family val="1"/>
        <charset val="204"/>
      </rPr>
      <t xml:space="preserve">За рахунок коштів турецького агентства зі співробітництва та координації (TİKA) при Раді Міністрів Республіки Туреччина, проведено капітальний ремонт двох артезіанських свердловин із застосуванням енергозберігаючого обладнання в с. Балтазарівка Чаплинського району.
</t>
    </r>
  </si>
  <si>
    <t>Будівництво та реконструкція Іванівського групового водоводу</t>
  </si>
  <si>
    <t>Херсонське обласне управління водних ресурсів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</si>
</sst>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6">
    <xf numFmtId="0" fontId="0" fillId="0" borderId="0" xfId="0"/>
    <xf numFmtId="2" fontId="0" fillId="0" borderId="0" xfId="0" applyNumberFormat="1"/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justify" vertical="center" textRotation="180" wrapText="1"/>
    </xf>
    <xf numFmtId="2" fontId="8" fillId="0" borderId="1" xfId="0" applyNumberFormat="1" applyFont="1" applyBorder="1"/>
    <xf numFmtId="2" fontId="1" fillId="0" borderId="2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justify" vertical="center" textRotation="180" wrapText="1"/>
    </xf>
    <xf numFmtId="2" fontId="1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justify" vertical="center" textRotation="180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" fillId="0" borderId="12" xfId="0" applyNumberFormat="1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0" borderId="0" xfId="0" applyFont="1"/>
    <xf numFmtId="0" fontId="6" fillId="0" borderId="13" xfId="0" applyFont="1" applyBorder="1" applyAlignment="1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 wrapText="1"/>
    </xf>
    <xf numFmtId="2" fontId="5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center" wrapText="1"/>
    </xf>
    <xf numFmtId="2" fontId="2" fillId="0" borderId="37" xfId="0" applyNumberFormat="1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2" fontId="8" fillId="0" borderId="6" xfId="0" applyNumberFormat="1" applyFont="1" applyBorder="1"/>
    <xf numFmtId="2" fontId="3" fillId="0" borderId="39" xfId="0" applyNumberFormat="1" applyFont="1" applyBorder="1" applyAlignment="1">
      <alignment horizontal="center" vertical="center"/>
    </xf>
    <xf numFmtId="2" fontId="8" fillId="0" borderId="39" xfId="0" applyNumberFormat="1" applyFont="1" applyBorder="1"/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textRotation="180" wrapText="1"/>
    </xf>
    <xf numFmtId="0" fontId="6" fillId="0" borderId="42" xfId="0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9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 applyAlignmen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 wrapText="1"/>
    </xf>
    <xf numFmtId="0" fontId="6" fillId="0" borderId="45" xfId="0" applyFont="1" applyBorder="1" applyAlignment="1">
      <alignment horizontal="center"/>
    </xf>
    <xf numFmtId="2" fontId="1" fillId="0" borderId="3" xfId="0" applyNumberFormat="1" applyFont="1" applyBorder="1" applyAlignment="1">
      <alignment horizontal="justify" vertical="center" textRotation="180" wrapText="1"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49" xfId="0" applyNumberFormat="1" applyFont="1" applyBorder="1" applyAlignment="1">
      <alignment horizontal="justify" vertical="top" textRotation="180" wrapText="1"/>
    </xf>
    <xf numFmtId="2" fontId="2" fillId="0" borderId="6" xfId="0" applyNumberFormat="1" applyFont="1" applyBorder="1" applyAlignment="1">
      <alignment horizontal="justify" vertical="top" textRotation="180" wrapText="1"/>
    </xf>
    <xf numFmtId="2" fontId="2" fillId="0" borderId="37" xfId="0" applyNumberFormat="1" applyFont="1" applyBorder="1" applyAlignment="1">
      <alignment horizontal="justify" vertical="top" textRotation="180" wrapText="1"/>
    </xf>
    <xf numFmtId="2" fontId="2" fillId="0" borderId="35" xfId="0" applyNumberFormat="1" applyFont="1" applyBorder="1" applyAlignment="1">
      <alignment horizontal="center" vertical="top" wrapText="1"/>
    </xf>
    <xf numFmtId="2" fontId="1" fillId="0" borderId="5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justify" vertical="top" textRotation="180" wrapText="1"/>
    </xf>
    <xf numFmtId="2" fontId="2" fillId="0" borderId="35" xfId="0" applyNumberFormat="1" applyFont="1" applyBorder="1" applyAlignment="1">
      <alignment horizontal="justify" vertical="top" textRotation="180" wrapText="1"/>
    </xf>
    <xf numFmtId="2" fontId="2" fillId="0" borderId="24" xfId="0" applyNumberFormat="1" applyFont="1" applyBorder="1" applyAlignment="1">
      <alignment horizontal="justify" vertical="top" textRotation="180" wrapText="1"/>
    </xf>
    <xf numFmtId="2" fontId="2" fillId="0" borderId="18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39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vertical="top"/>
    </xf>
    <xf numFmtId="2" fontId="2" fillId="0" borderId="15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top" wrapText="1"/>
    </xf>
    <xf numFmtId="2" fontId="2" fillId="0" borderId="68" xfId="0" applyNumberFormat="1" applyFont="1" applyBorder="1" applyAlignment="1">
      <alignment horizontal="center" vertical="top" wrapText="1"/>
    </xf>
    <xf numFmtId="2" fontId="2" fillId="0" borderId="7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2" fontId="1" fillId="0" borderId="81" xfId="0" applyNumberFormat="1" applyFont="1" applyBorder="1" applyAlignment="1">
      <alignment horizontal="center" vertical="center" wrapText="1"/>
    </xf>
    <xf numFmtId="2" fontId="1" fillId="0" borderId="82" xfId="0" applyNumberFormat="1" applyFont="1" applyBorder="1" applyAlignment="1">
      <alignment horizontal="center" vertical="center" wrapText="1"/>
    </xf>
    <xf numFmtId="2" fontId="1" fillId="0" borderId="83" xfId="0" applyNumberFormat="1" applyFont="1" applyBorder="1" applyAlignment="1">
      <alignment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2" fontId="2" fillId="0" borderId="84" xfId="0" applyNumberFormat="1" applyFont="1" applyBorder="1" applyAlignment="1">
      <alignment horizontal="justify" vertical="top" textRotation="180" wrapText="1"/>
    </xf>
    <xf numFmtId="2" fontId="2" fillId="0" borderId="43" xfId="0" applyNumberFormat="1" applyFont="1" applyBorder="1" applyAlignment="1">
      <alignment vertical="top" wrapText="1"/>
    </xf>
    <xf numFmtId="2" fontId="2" fillId="0" borderId="62" xfId="0" applyNumberFormat="1" applyFont="1" applyBorder="1" applyAlignment="1">
      <alignment horizontal="justify" vertical="top" textRotation="180" wrapText="1"/>
    </xf>
    <xf numFmtId="0" fontId="2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2" fontId="2" fillId="0" borderId="67" xfId="0" applyNumberFormat="1" applyFont="1" applyBorder="1" applyAlignment="1">
      <alignment vertical="top" wrapText="1"/>
    </xf>
    <xf numFmtId="2" fontId="2" fillId="0" borderId="89" xfId="0" applyNumberFormat="1" applyFont="1" applyBorder="1" applyAlignment="1">
      <alignment horizontal="center" vertical="top" wrapText="1"/>
    </xf>
    <xf numFmtId="2" fontId="2" fillId="0" borderId="90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horizontal="justify" vertical="top" textRotation="180" wrapText="1"/>
    </xf>
    <xf numFmtId="2" fontId="2" fillId="0" borderId="101" xfId="0" applyNumberFormat="1" applyFont="1" applyBorder="1" applyAlignment="1">
      <alignment horizontal="justify" vertical="top" textRotation="180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top" wrapText="1"/>
    </xf>
    <xf numFmtId="9" fontId="6" fillId="0" borderId="42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3" fillId="0" borderId="60" xfId="0" applyNumberFormat="1" applyFont="1" applyBorder="1" applyAlignment="1">
      <alignment horizontal="center" vertical="top" wrapText="1"/>
    </xf>
    <xf numFmtId="2" fontId="13" fillId="0" borderId="61" xfId="0" applyNumberFormat="1" applyFont="1" applyBorder="1" applyAlignment="1">
      <alignment horizontal="center" vertical="top" wrapText="1"/>
    </xf>
    <xf numFmtId="2" fontId="13" fillId="0" borderId="62" xfId="0" applyNumberFormat="1" applyFont="1" applyBorder="1" applyAlignment="1">
      <alignment horizontal="center" vertical="top" wrapText="1"/>
    </xf>
    <xf numFmtId="2" fontId="2" fillId="0" borderId="83" xfId="0" applyNumberFormat="1" applyFont="1" applyBorder="1" applyAlignment="1">
      <alignment horizontal="center" vertical="center" textRotation="180" wrapText="1"/>
    </xf>
    <xf numFmtId="2" fontId="2" fillId="0" borderId="61" xfId="0" applyNumberFormat="1" applyFont="1" applyBorder="1" applyAlignment="1">
      <alignment horizontal="center" vertical="center" textRotation="180" wrapText="1"/>
    </xf>
    <xf numFmtId="2" fontId="2" fillId="0" borderId="75" xfId="0" applyNumberFormat="1" applyFont="1" applyBorder="1" applyAlignment="1">
      <alignment horizontal="center" vertical="center" textRotation="180" wrapText="1"/>
    </xf>
    <xf numFmtId="2" fontId="2" fillId="0" borderId="9" xfId="0" applyNumberFormat="1" applyFont="1" applyBorder="1" applyAlignment="1">
      <alignment horizontal="center" vertical="center" textRotation="180" wrapText="1"/>
    </xf>
    <xf numFmtId="2" fontId="2" fillId="0" borderId="29" xfId="0" applyNumberFormat="1" applyFont="1" applyBorder="1" applyAlignment="1">
      <alignment horizontal="center" vertical="center" textRotation="180" wrapText="1"/>
    </xf>
    <xf numFmtId="2" fontId="2" fillId="0" borderId="11" xfId="0" applyNumberFormat="1" applyFont="1" applyBorder="1" applyAlignment="1">
      <alignment horizontal="center" vertical="center" textRotation="180" wrapText="1"/>
    </xf>
    <xf numFmtId="2" fontId="2" fillId="0" borderId="63" xfId="0" applyNumberFormat="1" applyFont="1" applyBorder="1" applyAlignment="1">
      <alignment horizontal="center" vertical="top" wrapText="1"/>
    </xf>
    <xf numFmtId="2" fontId="2" fillId="0" borderId="59" xfId="0" applyNumberFormat="1" applyFont="1" applyBorder="1" applyAlignment="1">
      <alignment horizontal="center" vertical="top" wrapText="1"/>
    </xf>
    <xf numFmtId="2" fontId="2" fillId="0" borderId="73" xfId="0" applyNumberFormat="1" applyFont="1" applyBorder="1" applyAlignment="1">
      <alignment horizontal="center" vertical="top" wrapText="1"/>
    </xf>
    <xf numFmtId="2" fontId="2" fillId="0" borderId="31" xfId="0" applyNumberFormat="1" applyFont="1" applyBorder="1" applyAlignment="1">
      <alignment horizontal="center" vertical="top" wrapText="1"/>
    </xf>
    <xf numFmtId="2" fontId="2" fillId="0" borderId="64" xfId="0" applyNumberFormat="1" applyFont="1" applyBorder="1" applyAlignment="1">
      <alignment horizontal="center" vertical="top" wrapText="1"/>
    </xf>
    <xf numFmtId="2" fontId="2" fillId="0" borderId="66" xfId="0" applyNumberFormat="1" applyFont="1" applyBorder="1" applyAlignment="1">
      <alignment horizontal="center" vertical="top" wrapText="1"/>
    </xf>
    <xf numFmtId="2" fontId="2" fillId="0" borderId="68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 textRotation="180" wrapText="1"/>
    </xf>
    <xf numFmtId="2" fontId="2" fillId="0" borderId="20" xfId="0" applyNumberFormat="1" applyFont="1" applyBorder="1" applyAlignment="1">
      <alignment horizontal="center" vertical="center" textRotation="180" wrapText="1"/>
    </xf>
    <xf numFmtId="2" fontId="2" fillId="0" borderId="21" xfId="0" applyNumberFormat="1" applyFont="1" applyBorder="1" applyAlignment="1">
      <alignment horizontal="center" vertical="center" textRotation="180" wrapText="1"/>
    </xf>
    <xf numFmtId="2" fontId="2" fillId="0" borderId="88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center" textRotation="180" wrapText="1"/>
    </xf>
    <xf numFmtId="2" fontId="2" fillId="0" borderId="27" xfId="0" applyNumberFormat="1" applyFont="1" applyBorder="1" applyAlignment="1">
      <alignment horizontal="center" vertical="center" textRotation="180" wrapText="1"/>
    </xf>
    <xf numFmtId="2" fontId="2" fillId="0" borderId="28" xfId="0" applyNumberFormat="1" applyFont="1" applyBorder="1" applyAlignment="1">
      <alignment horizontal="center" vertical="center" textRotation="180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74" xfId="0" applyNumberFormat="1" applyFont="1" applyBorder="1" applyAlignment="1">
      <alignment horizontal="center" vertical="top" wrapText="1"/>
    </xf>
    <xf numFmtId="2" fontId="2" fillId="0" borderId="60" xfId="0" applyNumberFormat="1" applyFont="1" applyBorder="1" applyAlignment="1">
      <alignment horizontal="center" vertical="top" wrapText="1"/>
    </xf>
    <xf numFmtId="2" fontId="2" fillId="0" borderId="61" xfId="0" applyNumberFormat="1" applyFont="1" applyBorder="1" applyAlignment="1">
      <alignment horizontal="center" vertical="top" wrapText="1"/>
    </xf>
    <xf numFmtId="2" fontId="2" fillId="0" borderId="62" xfId="0" applyNumberFormat="1" applyFont="1" applyBorder="1" applyAlignment="1">
      <alignment horizontal="center" vertical="top" wrapText="1"/>
    </xf>
    <xf numFmtId="2" fontId="2" fillId="0" borderId="85" xfId="0" applyNumberFormat="1" applyFont="1" applyBorder="1" applyAlignment="1">
      <alignment horizontal="center" vertical="top" wrapText="1"/>
    </xf>
    <xf numFmtId="2" fontId="2" fillId="0" borderId="86" xfId="0" applyNumberFormat="1" applyFont="1" applyBorder="1" applyAlignment="1">
      <alignment horizontal="center" vertical="top" wrapText="1"/>
    </xf>
    <xf numFmtId="2" fontId="2" fillId="0" borderId="87" xfId="0" applyNumberFormat="1" applyFont="1" applyBorder="1" applyAlignment="1">
      <alignment horizontal="center" vertical="top" wrapText="1"/>
    </xf>
    <xf numFmtId="2" fontId="2" fillId="0" borderId="60" xfId="0" applyNumberFormat="1" applyFont="1" applyBorder="1" applyAlignment="1">
      <alignment horizontal="center" vertical="top" textRotation="180" wrapText="1"/>
    </xf>
    <xf numFmtId="2" fontId="2" fillId="0" borderId="61" xfId="0" applyNumberFormat="1" applyFont="1" applyBorder="1" applyAlignment="1">
      <alignment horizontal="center" vertical="top" textRotation="180" wrapText="1"/>
    </xf>
    <xf numFmtId="2" fontId="2" fillId="0" borderId="62" xfId="0" applyNumberFormat="1" applyFont="1" applyBorder="1" applyAlignment="1">
      <alignment horizontal="center" vertical="top" textRotation="180" wrapText="1"/>
    </xf>
    <xf numFmtId="0" fontId="8" fillId="0" borderId="0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textRotation="180" wrapText="1"/>
    </xf>
    <xf numFmtId="2" fontId="5" fillId="0" borderId="7" xfId="0" applyNumberFormat="1" applyFont="1" applyBorder="1" applyAlignment="1">
      <alignment horizontal="center" vertical="center" textRotation="180" wrapText="1"/>
    </xf>
    <xf numFmtId="2" fontId="5" fillId="0" borderId="3" xfId="0" applyNumberFormat="1" applyFont="1" applyBorder="1" applyAlignment="1">
      <alignment horizontal="center" vertical="center" textRotation="180" wrapText="1"/>
    </xf>
    <xf numFmtId="0" fontId="3" fillId="0" borderId="3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3" fillId="0" borderId="49" xfId="0" applyNumberFormat="1" applyFont="1" applyBorder="1" applyAlignment="1">
      <alignment horizontal="center" vertical="top" wrapText="1"/>
    </xf>
    <xf numFmtId="2" fontId="2" fillId="0" borderId="62" xfId="0" applyNumberFormat="1" applyFont="1" applyBorder="1" applyAlignment="1">
      <alignment horizontal="center" vertical="center" textRotation="180" wrapText="1"/>
    </xf>
    <xf numFmtId="2" fontId="2" fillId="0" borderId="49" xfId="0" applyNumberFormat="1" applyFont="1" applyBorder="1" applyAlignment="1">
      <alignment horizontal="center" vertical="center" textRotation="180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49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2" fontId="2" fillId="0" borderId="95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textRotation="180" wrapText="1"/>
    </xf>
    <xf numFmtId="2" fontId="1" fillId="0" borderId="3" xfId="0" applyNumberFormat="1" applyFont="1" applyBorder="1" applyAlignment="1">
      <alignment horizontal="center" vertical="center" textRotation="180" wrapText="1"/>
    </xf>
    <xf numFmtId="0" fontId="1" fillId="0" borderId="7" xfId="0" applyNumberFormat="1" applyFont="1" applyBorder="1" applyAlignment="1">
      <alignment horizontal="center" vertical="center" textRotation="180" wrapText="1"/>
    </xf>
    <xf numFmtId="0" fontId="1" fillId="0" borderId="3" xfId="0" applyNumberFormat="1" applyFont="1" applyBorder="1" applyAlignment="1">
      <alignment horizontal="center" vertical="center" textRotation="180" wrapText="1"/>
    </xf>
    <xf numFmtId="0" fontId="1" fillId="0" borderId="8" xfId="0" applyNumberFormat="1" applyFont="1" applyBorder="1" applyAlignment="1">
      <alignment horizontal="center" vertical="center" textRotation="180" wrapText="1"/>
    </xf>
    <xf numFmtId="0" fontId="1" fillId="0" borderId="9" xfId="0" applyNumberFormat="1" applyFont="1" applyBorder="1" applyAlignment="1">
      <alignment horizontal="center" vertical="center" textRotation="180" wrapText="1"/>
    </xf>
    <xf numFmtId="0" fontId="1" fillId="0" borderId="4" xfId="0" applyNumberFormat="1" applyFont="1" applyBorder="1" applyAlignment="1">
      <alignment horizontal="center" vertical="center" textRotation="180" wrapText="1"/>
    </xf>
    <xf numFmtId="0" fontId="1" fillId="0" borderId="29" xfId="0" applyNumberFormat="1" applyFont="1" applyBorder="1" applyAlignment="1">
      <alignment horizontal="center" vertical="center" textRotation="180" wrapText="1"/>
    </xf>
    <xf numFmtId="0" fontId="1" fillId="0" borderId="10" xfId="0" applyNumberFormat="1" applyFont="1" applyBorder="1" applyAlignment="1">
      <alignment horizontal="center" vertical="center" textRotation="180" wrapText="1"/>
    </xf>
    <xf numFmtId="0" fontId="1" fillId="0" borderId="11" xfId="0" applyNumberFormat="1" applyFont="1" applyBorder="1" applyAlignment="1">
      <alignment horizontal="center" vertical="center" textRotation="180" wrapText="1"/>
    </xf>
    <xf numFmtId="2" fontId="2" fillId="0" borderId="2" xfId="0" applyNumberFormat="1" applyFont="1" applyBorder="1" applyAlignment="1">
      <alignment horizontal="center" vertical="center" textRotation="180" wrapText="1"/>
    </xf>
    <xf numFmtId="2" fontId="2" fillId="0" borderId="7" xfId="0" applyNumberFormat="1" applyFont="1" applyBorder="1" applyAlignment="1">
      <alignment horizontal="center" vertical="center" textRotation="180" wrapText="1"/>
    </xf>
    <xf numFmtId="0" fontId="2" fillId="0" borderId="8" xfId="0" applyNumberFormat="1" applyFont="1" applyBorder="1" applyAlignment="1">
      <alignment horizontal="center" vertical="center" textRotation="180" wrapText="1"/>
    </xf>
    <xf numFmtId="0" fontId="2" fillId="0" borderId="9" xfId="0" applyNumberFormat="1" applyFont="1" applyBorder="1" applyAlignment="1">
      <alignment horizontal="center" vertical="center" textRotation="180" wrapText="1"/>
    </xf>
    <xf numFmtId="0" fontId="2" fillId="0" borderId="4" xfId="0" applyNumberFormat="1" applyFont="1" applyBorder="1" applyAlignment="1">
      <alignment horizontal="center" vertical="center" textRotation="180" wrapText="1"/>
    </xf>
    <xf numFmtId="0" fontId="2" fillId="0" borderId="29" xfId="0" applyNumberFormat="1" applyFont="1" applyBorder="1" applyAlignment="1">
      <alignment horizontal="center" vertical="center" textRotation="180" wrapText="1"/>
    </xf>
    <xf numFmtId="2" fontId="2" fillId="0" borderId="69" xfId="0" applyNumberFormat="1" applyFont="1" applyBorder="1" applyAlignment="1">
      <alignment horizontal="center" vertical="center" textRotation="180" wrapText="1"/>
    </xf>
    <xf numFmtId="2" fontId="2" fillId="0" borderId="47" xfId="0" applyNumberFormat="1" applyFont="1" applyBorder="1" applyAlignment="1">
      <alignment horizontal="center" vertical="center" textRotation="180" wrapText="1"/>
    </xf>
    <xf numFmtId="2" fontId="2" fillId="0" borderId="48" xfId="0" applyNumberFormat="1" applyFont="1" applyBorder="1" applyAlignment="1">
      <alignment horizontal="center" vertical="center" textRotation="180" wrapText="1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27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79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1" xfId="0" applyNumberFormat="1" applyFont="1" applyBorder="1" applyAlignment="1">
      <alignment vertical="center" wrapText="1"/>
    </xf>
    <xf numFmtId="2" fontId="13" fillId="0" borderId="52" xfId="0" applyNumberFormat="1" applyFont="1" applyBorder="1" applyAlignment="1">
      <alignment horizontal="center" vertical="top" wrapText="1"/>
    </xf>
    <xf numFmtId="2" fontId="13" fillId="0" borderId="53" xfId="0" applyNumberFormat="1" applyFont="1" applyBorder="1" applyAlignment="1">
      <alignment horizontal="center" vertical="top" wrapText="1"/>
    </xf>
    <xf numFmtId="2" fontId="13" fillId="0" borderId="55" xfId="0" applyNumberFormat="1" applyFont="1" applyBorder="1" applyAlignment="1">
      <alignment horizontal="center" vertical="top" wrapText="1"/>
    </xf>
    <xf numFmtId="2" fontId="2" fillId="0" borderId="52" xfId="0" applyNumberFormat="1" applyFont="1" applyBorder="1" applyAlignment="1">
      <alignment horizontal="center" vertical="center" textRotation="180" wrapText="1"/>
    </xf>
    <xf numFmtId="2" fontId="2" fillId="0" borderId="53" xfId="0" applyNumberFormat="1" applyFont="1" applyBorder="1" applyAlignment="1">
      <alignment horizontal="center" vertical="center" textRotation="180" wrapText="1"/>
    </xf>
    <xf numFmtId="2" fontId="2" fillId="0" borderId="55" xfId="0" applyNumberFormat="1" applyFont="1" applyBorder="1" applyAlignment="1">
      <alignment horizontal="center" vertical="center" textRotation="180" wrapText="1"/>
    </xf>
    <xf numFmtId="2" fontId="2" fillId="0" borderId="70" xfId="0" applyNumberFormat="1" applyFont="1" applyBorder="1" applyAlignment="1">
      <alignment horizontal="center" vertical="top" wrapText="1"/>
    </xf>
    <xf numFmtId="2" fontId="2" fillId="0" borderId="42" xfId="0" applyNumberFormat="1" applyFont="1" applyBorder="1" applyAlignment="1">
      <alignment horizontal="center" vertical="top" wrapText="1"/>
    </xf>
    <xf numFmtId="2" fontId="2" fillId="0" borderId="45" xfId="0" applyNumberFormat="1" applyFont="1" applyBorder="1" applyAlignment="1">
      <alignment horizontal="center" vertical="top" wrapText="1"/>
    </xf>
    <xf numFmtId="2" fontId="2" fillId="0" borderId="43" xfId="0" applyNumberFormat="1" applyFont="1" applyBorder="1" applyAlignment="1">
      <alignment horizontal="center" vertical="top" wrapText="1"/>
    </xf>
    <xf numFmtId="2" fontId="2" fillId="0" borderId="56" xfId="0" applyNumberFormat="1" applyFont="1" applyBorder="1" applyAlignment="1">
      <alignment horizontal="center" vertical="top" wrapText="1"/>
    </xf>
    <xf numFmtId="2" fontId="2" fillId="0" borderId="53" xfId="0" applyNumberFormat="1" applyFont="1" applyBorder="1" applyAlignment="1">
      <alignment horizontal="center" vertical="top" wrapText="1"/>
    </xf>
    <xf numFmtId="2" fontId="2" fillId="0" borderId="55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center" textRotation="180" wrapText="1"/>
    </xf>
    <xf numFmtId="2" fontId="2" fillId="0" borderId="1" xfId="0" applyNumberFormat="1" applyFont="1" applyBorder="1" applyAlignment="1">
      <alignment horizontal="center" vertical="center" textRotation="180" wrapText="1"/>
    </xf>
    <xf numFmtId="2" fontId="2" fillId="0" borderId="23" xfId="0" applyNumberFormat="1" applyFont="1" applyBorder="1" applyAlignment="1">
      <alignment horizontal="center" vertical="center" textRotation="180" wrapText="1"/>
    </xf>
    <xf numFmtId="2" fontId="2" fillId="0" borderId="52" xfId="0" applyNumberFormat="1" applyFont="1" applyBorder="1" applyAlignment="1">
      <alignment horizontal="center" vertical="top" wrapText="1"/>
    </xf>
    <xf numFmtId="2" fontId="2" fillId="0" borderId="76" xfId="0" applyNumberFormat="1" applyFont="1" applyBorder="1" applyAlignment="1">
      <alignment horizontal="center" vertical="top" wrapText="1"/>
    </xf>
    <xf numFmtId="2" fontId="2" fillId="0" borderId="77" xfId="0" applyNumberFormat="1" applyFont="1" applyBorder="1" applyAlignment="1">
      <alignment horizontal="center" vertical="top" wrapText="1"/>
    </xf>
    <xf numFmtId="2" fontId="2" fillId="0" borderId="78" xfId="0" applyNumberFormat="1" applyFont="1" applyBorder="1" applyAlignment="1">
      <alignment horizontal="center" vertical="top" wrapText="1"/>
    </xf>
    <xf numFmtId="2" fontId="2" fillId="0" borderId="52" xfId="0" applyNumberFormat="1" applyFont="1" applyBorder="1" applyAlignment="1">
      <alignment horizontal="center" vertical="top" textRotation="180" wrapText="1"/>
    </xf>
    <xf numFmtId="2" fontId="2" fillId="0" borderId="53" xfId="0" applyNumberFormat="1" applyFont="1" applyBorder="1" applyAlignment="1">
      <alignment horizontal="center" vertical="top" textRotation="180" wrapText="1"/>
    </xf>
    <xf numFmtId="2" fontId="2" fillId="0" borderId="55" xfId="0" applyNumberFormat="1" applyFont="1" applyBorder="1" applyAlignment="1">
      <alignment horizontal="center" vertical="top" textRotation="180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2" fontId="13" fillId="0" borderId="98" xfId="0" applyNumberFormat="1" applyFont="1" applyBorder="1" applyAlignment="1">
      <alignment horizontal="center" vertical="top" wrapText="1"/>
    </xf>
    <xf numFmtId="2" fontId="2" fillId="0" borderId="98" xfId="0" applyNumberFormat="1" applyFont="1" applyBorder="1" applyAlignment="1">
      <alignment horizontal="center" vertical="center" textRotation="180" wrapText="1"/>
    </xf>
    <xf numFmtId="2" fontId="2" fillId="0" borderId="50" xfId="0" applyNumberFormat="1" applyFont="1" applyBorder="1" applyAlignment="1">
      <alignment horizontal="center" vertical="top" wrapText="1"/>
    </xf>
    <xf numFmtId="2" fontId="2" fillId="0" borderId="51" xfId="0" applyNumberFormat="1" applyFont="1" applyBorder="1" applyAlignment="1">
      <alignment horizontal="center" vertical="top" wrapText="1"/>
    </xf>
    <xf numFmtId="2" fontId="2" fillId="0" borderId="80" xfId="0" applyNumberFormat="1" applyFont="1" applyBorder="1" applyAlignment="1">
      <alignment horizontal="center" vertical="center" textRotation="180" wrapText="1"/>
    </xf>
    <xf numFmtId="2" fontId="2" fillId="0" borderId="69" xfId="0" applyNumberFormat="1" applyFont="1" applyBorder="1" applyAlignment="1">
      <alignment horizontal="center" vertical="top" wrapText="1"/>
    </xf>
    <xf numFmtId="2" fontId="2" fillId="0" borderId="47" xfId="0" applyNumberFormat="1" applyFont="1" applyBorder="1" applyAlignment="1">
      <alignment horizontal="center" vertical="top" wrapText="1"/>
    </xf>
    <xf numFmtId="2" fontId="2" fillId="0" borderId="48" xfId="0" applyNumberFormat="1" applyFont="1" applyBorder="1" applyAlignment="1">
      <alignment horizontal="center" vertical="top" wrapText="1"/>
    </xf>
    <xf numFmtId="2" fontId="2" fillId="0" borderId="75" xfId="0" applyNumberFormat="1" applyFont="1" applyBorder="1" applyAlignment="1">
      <alignment horizontal="center" vertical="top" wrapText="1"/>
    </xf>
    <xf numFmtId="2" fontId="2" fillId="0" borderId="91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 textRotation="180" wrapText="1"/>
    </xf>
    <xf numFmtId="2" fontId="8" fillId="0" borderId="7" xfId="0" applyNumberFormat="1" applyFont="1" applyBorder="1" applyAlignment="1">
      <alignment horizontal="center" vertical="center" textRotation="180" wrapText="1"/>
    </xf>
    <xf numFmtId="2" fontId="8" fillId="0" borderId="3" xfId="0" applyNumberFormat="1" applyFont="1" applyBorder="1" applyAlignment="1">
      <alignment horizontal="center" vertical="center" textRotation="180" wrapText="1"/>
    </xf>
    <xf numFmtId="0" fontId="8" fillId="0" borderId="2" xfId="0" applyNumberFormat="1" applyFont="1" applyBorder="1" applyAlignment="1">
      <alignment horizontal="center" vertical="center" textRotation="180"/>
    </xf>
    <xf numFmtId="0" fontId="8" fillId="0" borderId="7" xfId="0" applyNumberFormat="1" applyFont="1" applyBorder="1" applyAlignment="1">
      <alignment horizontal="center" vertical="center" textRotation="180"/>
    </xf>
    <xf numFmtId="0" fontId="8" fillId="0" borderId="3" xfId="0" applyNumberFormat="1" applyFont="1" applyBorder="1" applyAlignment="1">
      <alignment horizontal="center" vertical="center" textRotation="180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left" vertical="top" wrapText="1"/>
    </xf>
    <xf numFmtId="2" fontId="12" fillId="0" borderId="3" xfId="0" applyNumberFormat="1" applyFont="1" applyFill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center" textRotation="180" wrapText="1"/>
    </xf>
    <xf numFmtId="0" fontId="5" fillId="0" borderId="3" xfId="0" applyNumberFormat="1" applyFont="1" applyBorder="1" applyAlignment="1">
      <alignment horizontal="center" vertical="center" textRotation="180" wrapText="1"/>
    </xf>
    <xf numFmtId="2" fontId="8" fillId="0" borderId="40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textRotation="180" wrapText="1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/>
    </xf>
    <xf numFmtId="2" fontId="2" fillId="0" borderId="99" xfId="0" applyNumberFormat="1" applyFont="1" applyBorder="1" applyAlignment="1">
      <alignment horizontal="center" vertical="top" wrapText="1"/>
    </xf>
    <xf numFmtId="2" fontId="2" fillId="0" borderId="100" xfId="0" applyNumberFormat="1" applyFont="1" applyBorder="1" applyAlignment="1">
      <alignment horizontal="center" vertical="top" wrapText="1"/>
    </xf>
    <xf numFmtId="2" fontId="2" fillId="0" borderId="103" xfId="0" applyNumberFormat="1" applyFont="1" applyBorder="1" applyAlignment="1">
      <alignment horizontal="center" vertical="top" wrapText="1"/>
    </xf>
    <xf numFmtId="2" fontId="2" fillId="0" borderId="102" xfId="0" applyNumberFormat="1" applyFont="1" applyBorder="1" applyAlignment="1">
      <alignment horizontal="center" vertical="top" wrapText="1"/>
    </xf>
    <xf numFmtId="2" fontId="2" fillId="0" borderId="46" xfId="0" applyNumberFormat="1" applyFont="1" applyBorder="1" applyAlignment="1">
      <alignment horizontal="center" vertical="center" textRotation="180" wrapText="1"/>
    </xf>
    <xf numFmtId="0" fontId="11" fillId="0" borderId="71" xfId="0" applyFont="1" applyBorder="1" applyAlignment="1">
      <alignment horizontal="center" vertical="top" wrapText="1"/>
    </xf>
    <xf numFmtId="0" fontId="11" fillId="0" borderId="50" xfId="0" applyFont="1" applyBorder="1" applyAlignment="1">
      <alignment horizontal="center" vertical="top"/>
    </xf>
    <xf numFmtId="0" fontId="11" fillId="0" borderId="51" xfId="0" applyFont="1" applyBorder="1" applyAlignment="1">
      <alignment horizontal="center" vertical="top"/>
    </xf>
    <xf numFmtId="0" fontId="11" fillId="0" borderId="64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11" fillId="0" borderId="68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2" fillId="0" borderId="60" xfId="0" applyFont="1" applyBorder="1" applyAlignment="1">
      <alignment horizontal="center" vertical="center" textRotation="180" wrapText="1"/>
    </xf>
    <xf numFmtId="0" fontId="2" fillId="0" borderId="61" xfId="0" applyFont="1" applyBorder="1" applyAlignment="1">
      <alignment horizontal="center" vertical="center" textRotation="180" wrapText="1"/>
    </xf>
    <xf numFmtId="0" fontId="2" fillId="0" borderId="62" xfId="0" applyFont="1" applyBorder="1" applyAlignment="1">
      <alignment horizontal="center" vertical="center" textRotation="180" wrapText="1"/>
    </xf>
    <xf numFmtId="0" fontId="2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center" textRotation="180" wrapText="1"/>
    </xf>
    <xf numFmtId="0" fontId="2" fillId="0" borderId="64" xfId="0" applyFont="1" applyBorder="1" applyAlignment="1">
      <alignment horizontal="center" vertical="center" textRotation="180" wrapText="1"/>
    </xf>
    <xf numFmtId="0" fontId="2" fillId="0" borderId="65" xfId="0" applyFont="1" applyBorder="1" applyAlignment="1">
      <alignment horizontal="center" vertical="center" textRotation="180" wrapText="1"/>
    </xf>
    <xf numFmtId="0" fontId="2" fillId="0" borderId="66" xfId="0" applyFont="1" applyBorder="1" applyAlignment="1">
      <alignment horizontal="center" vertical="center" textRotation="180" wrapText="1"/>
    </xf>
    <xf numFmtId="0" fontId="2" fillId="0" borderId="67" xfId="0" applyFont="1" applyBorder="1" applyAlignment="1">
      <alignment horizontal="center" vertical="center" textRotation="180" wrapText="1"/>
    </xf>
    <xf numFmtId="0" fontId="2" fillId="0" borderId="68" xfId="0" applyFont="1" applyBorder="1" applyAlignment="1">
      <alignment horizontal="center" vertical="center" textRotation="180" wrapText="1"/>
    </xf>
    <xf numFmtId="0" fontId="2" fillId="0" borderId="52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55" xfId="0" applyFont="1" applyBorder="1" applyAlignment="1">
      <alignment vertical="top" wrapText="1"/>
    </xf>
    <xf numFmtId="0" fontId="2" fillId="0" borderId="96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9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center" textRotation="180" wrapText="1"/>
    </xf>
    <xf numFmtId="0" fontId="2" fillId="0" borderId="0" xfId="0" applyFont="1" applyBorder="1" applyAlignment="1">
      <alignment horizontal="center" vertical="center" textRotation="180" wrapText="1"/>
    </xf>
    <xf numFmtId="0" fontId="2" fillId="0" borderId="58" xfId="0" applyFont="1" applyBorder="1" applyAlignment="1">
      <alignment horizontal="center" vertical="center" textRotation="180" wrapText="1"/>
    </xf>
    <xf numFmtId="0" fontId="2" fillId="0" borderId="7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center" textRotation="180" wrapText="1"/>
    </xf>
    <xf numFmtId="0" fontId="2" fillId="0" borderId="94" xfId="0" applyFont="1" applyBorder="1" applyAlignment="1">
      <alignment horizontal="center" vertical="center" textRotation="180" wrapText="1"/>
    </xf>
    <xf numFmtId="0" fontId="2" fillId="0" borderId="95" xfId="0" applyFont="1" applyBorder="1" applyAlignment="1">
      <alignment horizontal="center" vertical="center" textRotation="180" wrapText="1"/>
    </xf>
    <xf numFmtId="0" fontId="2" fillId="0" borderId="4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2" fillId="0" borderId="60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textRotation="180" wrapText="1"/>
    </xf>
    <xf numFmtId="0" fontId="2" fillId="0" borderId="61" xfId="0" applyFont="1" applyBorder="1" applyAlignment="1">
      <alignment horizontal="center" vertical="top" textRotation="180" wrapText="1"/>
    </xf>
    <xf numFmtId="0" fontId="2" fillId="0" borderId="62" xfId="0" applyFont="1" applyBorder="1" applyAlignment="1">
      <alignment horizontal="center" vertical="top" textRotation="180" wrapText="1"/>
    </xf>
    <xf numFmtId="0" fontId="11" fillId="0" borderId="60" xfId="0" applyFont="1" applyBorder="1" applyAlignment="1">
      <alignment horizontal="center" vertical="top" wrapText="1"/>
    </xf>
    <xf numFmtId="0" fontId="11" fillId="0" borderId="6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textRotation="180" wrapText="1"/>
    </xf>
    <xf numFmtId="2" fontId="4" fillId="0" borderId="3" xfId="0" applyNumberFormat="1" applyFont="1" applyBorder="1" applyAlignment="1">
      <alignment horizontal="center" vertical="center" textRotation="180" wrapText="1"/>
    </xf>
    <xf numFmtId="2" fontId="12" fillId="0" borderId="2" xfId="0" applyNumberFormat="1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2" fillId="0" borderId="75" xfId="0" applyNumberFormat="1" applyFont="1" applyBorder="1" applyAlignment="1">
      <alignment horizontal="center" vertical="top" textRotation="180" wrapText="1"/>
    </xf>
    <xf numFmtId="2" fontId="2" fillId="0" borderId="7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0"/>
  <sheetViews>
    <sheetView tabSelected="1" showWhiteSpace="0" view="pageLayout" topLeftCell="A57" zoomScale="80" zoomScaleNormal="90" zoomScalePageLayoutView="80" workbookViewId="0">
      <selection activeCell="K4" sqref="K4"/>
    </sheetView>
  </sheetViews>
  <sheetFormatPr defaultRowHeight="15" x14ac:dyDescent="0.25"/>
  <cols>
    <col min="1" max="1" width="1.5703125" customWidth="1"/>
    <col min="2" max="2" width="19" customWidth="1"/>
    <col min="3" max="3" width="9.140625" customWidth="1"/>
    <col min="4" max="4" width="5.5703125" customWidth="1"/>
    <col min="5" max="5" width="9.140625" hidden="1" customWidth="1"/>
    <col min="6" max="6" width="10.5703125" customWidth="1"/>
    <col min="7" max="8" width="9.140625" hidden="1" customWidth="1"/>
    <col min="9" max="9" width="10.42578125" customWidth="1"/>
    <col min="10" max="10" width="9.140625" customWidth="1"/>
    <col min="11" max="11" width="8.28515625" customWidth="1"/>
    <col min="12" max="13" width="9.140625" hidden="1" customWidth="1"/>
    <col min="14" max="14" width="10.85546875" customWidth="1"/>
    <col min="15" max="15" width="10.28515625" customWidth="1"/>
    <col min="16" max="16" width="7.28515625" customWidth="1"/>
    <col min="17" max="17" width="9.28515625" customWidth="1"/>
    <col min="18" max="18" width="9.85546875" customWidth="1"/>
    <col min="19" max="19" width="8" customWidth="1"/>
    <col min="20" max="20" width="8.85546875" customWidth="1"/>
  </cols>
  <sheetData>
    <row r="1" spans="2:20" x14ac:dyDescent="0.25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429"/>
      <c r="R1" s="429"/>
      <c r="S1" s="429"/>
      <c r="T1" s="429"/>
    </row>
    <row r="2" spans="2:20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429"/>
      <c r="R2" s="429"/>
      <c r="S2" s="429"/>
      <c r="T2" s="429"/>
    </row>
    <row r="3" spans="2:20" x14ac:dyDescent="0.25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429"/>
      <c r="R3" s="429"/>
      <c r="S3" s="429"/>
      <c r="T3" s="429"/>
    </row>
    <row r="4" spans="2:20" x14ac:dyDescent="0.2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53"/>
      <c r="R4" s="465"/>
      <c r="S4" s="153"/>
      <c r="T4" s="153"/>
    </row>
    <row r="5" spans="2:20" x14ac:dyDescent="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53"/>
      <c r="R5" s="152"/>
      <c r="S5" s="153"/>
      <c r="T5" s="153"/>
    </row>
    <row r="6" spans="2:20" x14ac:dyDescent="0.25">
      <c r="B6" s="371" t="s">
        <v>147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</row>
    <row r="7" spans="2:20" ht="6.75" customHeight="1" x14ac:dyDescent="0.2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</row>
    <row r="8" spans="2:20" x14ac:dyDescent="0.25">
      <c r="B8" s="390" t="s">
        <v>104</v>
      </c>
      <c r="C8" s="390"/>
      <c r="D8" s="390"/>
      <c r="E8" s="390"/>
      <c r="F8" s="390"/>
      <c r="G8" s="390"/>
      <c r="H8" s="390"/>
      <c r="I8" s="390"/>
      <c r="J8" s="390"/>
      <c r="K8" s="390"/>
      <c r="L8" s="62"/>
      <c r="M8" s="62"/>
      <c r="N8" s="62"/>
      <c r="O8" s="112"/>
      <c r="P8" s="112"/>
      <c r="Q8" s="112"/>
      <c r="R8" s="112"/>
      <c r="S8" s="112"/>
      <c r="T8" s="112"/>
    </row>
    <row r="9" spans="2:20" x14ac:dyDescent="0.25">
      <c r="B9" s="104"/>
      <c r="C9" s="443" t="s">
        <v>101</v>
      </c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112"/>
      <c r="P9" s="112"/>
      <c r="Q9" s="112"/>
      <c r="R9" s="112"/>
      <c r="S9" s="112"/>
      <c r="T9" s="112"/>
    </row>
    <row r="10" spans="2:20" x14ac:dyDescent="0.25">
      <c r="B10" s="113" t="s">
        <v>102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2:20" ht="7.5" customHeight="1" x14ac:dyDescent="0.25"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</row>
    <row r="12" spans="2:20" ht="15.75" customHeight="1" x14ac:dyDescent="0.25">
      <c r="B12" s="389" t="s">
        <v>105</v>
      </c>
      <c r="C12" s="389"/>
      <c r="D12" s="389"/>
      <c r="E12" s="389"/>
      <c r="F12" s="389"/>
      <c r="G12" s="389"/>
      <c r="H12" s="389"/>
      <c r="I12" s="389"/>
      <c r="J12" s="389"/>
      <c r="K12" s="389"/>
      <c r="L12" s="62"/>
      <c r="M12" s="62"/>
      <c r="N12" s="62"/>
      <c r="O12" s="112"/>
      <c r="P12" s="112"/>
      <c r="Q12" s="112"/>
      <c r="R12" s="112"/>
      <c r="S12" s="112"/>
      <c r="T12" s="112"/>
    </row>
    <row r="13" spans="2:20" x14ac:dyDescent="0.25">
      <c r="B13" s="444" t="s">
        <v>103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112"/>
      <c r="P13" s="112"/>
      <c r="Q13" s="112"/>
      <c r="R13" s="112"/>
      <c r="S13" s="112"/>
      <c r="T13" s="112"/>
    </row>
    <row r="14" spans="2:20" x14ac:dyDescent="0.25">
      <c r="B14" s="429" t="s">
        <v>100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112"/>
      <c r="P14" s="112"/>
      <c r="Q14" s="112"/>
      <c r="R14" s="112"/>
      <c r="S14" s="112"/>
      <c r="T14" s="112"/>
    </row>
    <row r="15" spans="2:20" ht="7.5" customHeight="1" x14ac:dyDescent="0.25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</row>
    <row r="16" spans="2:20" x14ac:dyDescent="0.25">
      <c r="B16" s="429" t="s">
        <v>107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112"/>
      <c r="Q16" s="112"/>
      <c r="R16" s="112"/>
      <c r="S16" s="112"/>
      <c r="T16" s="112"/>
    </row>
    <row r="17" spans="2:20" x14ac:dyDescent="0.25">
      <c r="B17" s="114"/>
      <c r="C17" s="63" t="s">
        <v>108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05"/>
      <c r="P17" s="62"/>
      <c r="Q17" s="112"/>
      <c r="R17" s="112"/>
      <c r="S17" s="112"/>
      <c r="T17" s="112"/>
    </row>
    <row r="18" spans="2:20" x14ac:dyDescent="0.25">
      <c r="B18" s="115" t="s">
        <v>106</v>
      </c>
      <c r="C18" s="243" t="s">
        <v>109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112"/>
      <c r="T18" s="112"/>
    </row>
    <row r="19" spans="2:20" ht="15" customHeight="1" thickBot="1" x14ac:dyDescent="0.3"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2"/>
      <c r="T19" s="112"/>
    </row>
    <row r="20" spans="2:20" ht="12.75" customHeight="1" x14ac:dyDescent="0.25">
      <c r="B20" s="409" t="s">
        <v>0</v>
      </c>
      <c r="C20" s="391" t="s">
        <v>51</v>
      </c>
      <c r="D20" s="403" t="s">
        <v>1</v>
      </c>
      <c r="E20" s="404"/>
      <c r="F20" s="394" t="s">
        <v>2</v>
      </c>
      <c r="G20" s="395"/>
      <c r="H20" s="395"/>
      <c r="I20" s="395"/>
      <c r="J20" s="395"/>
      <c r="K20" s="395"/>
      <c r="L20" s="395"/>
      <c r="M20" s="396"/>
      <c r="N20" s="412" t="s">
        <v>3</v>
      </c>
      <c r="O20" s="395"/>
      <c r="P20" s="395"/>
      <c r="Q20" s="395"/>
      <c r="R20" s="395"/>
      <c r="S20" s="413"/>
      <c r="T20" s="386" t="s">
        <v>99</v>
      </c>
    </row>
    <row r="21" spans="2:20" ht="3" customHeight="1" thickBot="1" x14ac:dyDescent="0.3">
      <c r="B21" s="410"/>
      <c r="C21" s="392"/>
      <c r="D21" s="405"/>
      <c r="E21" s="406"/>
      <c r="F21" s="397"/>
      <c r="G21" s="398"/>
      <c r="H21" s="398"/>
      <c r="I21" s="398"/>
      <c r="J21" s="398"/>
      <c r="K21" s="398"/>
      <c r="L21" s="398"/>
      <c r="M21" s="399"/>
      <c r="N21" s="414"/>
      <c r="O21" s="398"/>
      <c r="P21" s="398"/>
      <c r="Q21" s="398"/>
      <c r="R21" s="398"/>
      <c r="S21" s="415"/>
      <c r="T21" s="387"/>
    </row>
    <row r="22" spans="2:20" ht="15" hidden="1" customHeight="1" x14ac:dyDescent="0.25">
      <c r="B22" s="410"/>
      <c r="C22" s="392"/>
      <c r="D22" s="405"/>
      <c r="E22" s="406"/>
      <c r="F22" s="397"/>
      <c r="G22" s="398"/>
      <c r="H22" s="398"/>
      <c r="I22" s="398"/>
      <c r="J22" s="398"/>
      <c r="K22" s="398"/>
      <c r="L22" s="398"/>
      <c r="M22" s="399"/>
      <c r="N22" s="414"/>
      <c r="O22" s="398"/>
      <c r="P22" s="398"/>
      <c r="Q22" s="398"/>
      <c r="R22" s="398"/>
      <c r="S22" s="415"/>
      <c r="T22" s="387"/>
    </row>
    <row r="23" spans="2:20" ht="12" hidden="1" customHeight="1" thickBot="1" x14ac:dyDescent="0.3">
      <c r="B23" s="410"/>
      <c r="C23" s="392"/>
      <c r="D23" s="405"/>
      <c r="E23" s="406"/>
      <c r="F23" s="397"/>
      <c r="G23" s="398"/>
      <c r="H23" s="398"/>
      <c r="I23" s="398"/>
      <c r="J23" s="398"/>
      <c r="K23" s="398"/>
      <c r="L23" s="398"/>
      <c r="M23" s="399"/>
      <c r="N23" s="414"/>
      <c r="O23" s="398"/>
      <c r="P23" s="398"/>
      <c r="Q23" s="398"/>
      <c r="R23" s="398"/>
      <c r="S23" s="415"/>
      <c r="T23" s="387"/>
    </row>
    <row r="24" spans="2:20" ht="15" hidden="1" customHeight="1" x14ac:dyDescent="0.25">
      <c r="B24" s="410"/>
      <c r="C24" s="392"/>
      <c r="D24" s="405"/>
      <c r="E24" s="406"/>
      <c r="F24" s="397"/>
      <c r="G24" s="398"/>
      <c r="H24" s="398"/>
      <c r="I24" s="398"/>
      <c r="J24" s="398"/>
      <c r="K24" s="398"/>
      <c r="L24" s="398"/>
      <c r="M24" s="399"/>
      <c r="N24" s="414"/>
      <c r="O24" s="398"/>
      <c r="P24" s="398"/>
      <c r="Q24" s="398"/>
      <c r="R24" s="398"/>
      <c r="S24" s="415"/>
      <c r="T24" s="387"/>
    </row>
    <row r="25" spans="2:20" ht="15" hidden="1" customHeight="1" x14ac:dyDescent="0.25">
      <c r="B25" s="410"/>
      <c r="C25" s="392"/>
      <c r="D25" s="405"/>
      <c r="E25" s="406"/>
      <c r="F25" s="397"/>
      <c r="G25" s="398"/>
      <c r="H25" s="398"/>
      <c r="I25" s="398"/>
      <c r="J25" s="398"/>
      <c r="K25" s="398"/>
      <c r="L25" s="398"/>
      <c r="M25" s="399"/>
      <c r="N25" s="414"/>
      <c r="O25" s="398"/>
      <c r="P25" s="398"/>
      <c r="Q25" s="398"/>
      <c r="R25" s="398"/>
      <c r="S25" s="415"/>
      <c r="T25" s="387"/>
    </row>
    <row r="26" spans="2:20" ht="15" hidden="1" customHeight="1" x14ac:dyDescent="0.25">
      <c r="B26" s="410"/>
      <c r="C26" s="392"/>
      <c r="D26" s="405"/>
      <c r="E26" s="406"/>
      <c r="F26" s="397"/>
      <c r="G26" s="398"/>
      <c r="H26" s="398"/>
      <c r="I26" s="398"/>
      <c r="J26" s="398"/>
      <c r="K26" s="398"/>
      <c r="L26" s="398"/>
      <c r="M26" s="399"/>
      <c r="N26" s="414"/>
      <c r="O26" s="398"/>
      <c r="P26" s="398"/>
      <c r="Q26" s="398"/>
      <c r="R26" s="398"/>
      <c r="S26" s="415"/>
      <c r="T26" s="387"/>
    </row>
    <row r="27" spans="2:20" ht="15" hidden="1" customHeight="1" x14ac:dyDescent="0.25">
      <c r="B27" s="410"/>
      <c r="C27" s="392"/>
      <c r="D27" s="405"/>
      <c r="E27" s="406"/>
      <c r="F27" s="400"/>
      <c r="G27" s="401"/>
      <c r="H27" s="401"/>
      <c r="I27" s="401"/>
      <c r="J27" s="401"/>
      <c r="K27" s="401"/>
      <c r="L27" s="401"/>
      <c r="M27" s="402"/>
      <c r="N27" s="416"/>
      <c r="O27" s="417"/>
      <c r="P27" s="417"/>
      <c r="Q27" s="417"/>
      <c r="R27" s="417"/>
      <c r="S27" s="418"/>
      <c r="T27" s="387"/>
    </row>
    <row r="28" spans="2:20" ht="15.75" customHeight="1" thickBot="1" x14ac:dyDescent="0.3">
      <c r="B28" s="410"/>
      <c r="C28" s="392"/>
      <c r="D28" s="405"/>
      <c r="E28" s="406"/>
      <c r="F28" s="403" t="s">
        <v>4</v>
      </c>
      <c r="G28" s="419"/>
      <c r="H28" s="419"/>
      <c r="I28" s="422" t="s">
        <v>5</v>
      </c>
      <c r="J28" s="423"/>
      <c r="K28" s="423"/>
      <c r="L28" s="423"/>
      <c r="M28" s="424"/>
      <c r="N28" s="425" t="s">
        <v>4</v>
      </c>
      <c r="O28" s="422" t="s">
        <v>6</v>
      </c>
      <c r="P28" s="423"/>
      <c r="Q28" s="423"/>
      <c r="R28" s="423"/>
      <c r="S28" s="428"/>
      <c r="T28" s="387"/>
    </row>
    <row r="29" spans="2:20" ht="84" customHeight="1" x14ac:dyDescent="0.25">
      <c r="B29" s="410"/>
      <c r="C29" s="392"/>
      <c r="D29" s="405"/>
      <c r="E29" s="406"/>
      <c r="F29" s="405"/>
      <c r="G29" s="420"/>
      <c r="H29" s="420"/>
      <c r="I29" s="430" t="s">
        <v>7</v>
      </c>
      <c r="J29" s="433" t="s">
        <v>23</v>
      </c>
      <c r="K29" s="435" t="s">
        <v>68</v>
      </c>
      <c r="L29" s="143" t="s">
        <v>9</v>
      </c>
      <c r="M29" s="189" t="s">
        <v>19</v>
      </c>
      <c r="N29" s="426"/>
      <c r="O29" s="430" t="s">
        <v>144</v>
      </c>
      <c r="P29" s="437" t="s">
        <v>123</v>
      </c>
      <c r="Q29" s="430" t="s">
        <v>85</v>
      </c>
      <c r="R29" s="440" t="s">
        <v>149</v>
      </c>
      <c r="S29" s="383" t="s">
        <v>98</v>
      </c>
      <c r="T29" s="387"/>
    </row>
    <row r="30" spans="2:20" ht="8.25" hidden="1" customHeight="1" thickBot="1" x14ac:dyDescent="0.3">
      <c r="B30" s="410"/>
      <c r="C30" s="392"/>
      <c r="D30" s="405"/>
      <c r="E30" s="406"/>
      <c r="F30" s="405"/>
      <c r="G30" s="420"/>
      <c r="H30" s="420"/>
      <c r="I30" s="431"/>
      <c r="J30" s="433"/>
      <c r="K30" s="435"/>
      <c r="L30" s="74" t="s">
        <v>10</v>
      </c>
      <c r="M30" s="190" t="s">
        <v>20</v>
      </c>
      <c r="N30" s="426"/>
      <c r="O30" s="431"/>
      <c r="P30" s="438"/>
      <c r="Q30" s="431"/>
      <c r="R30" s="441"/>
      <c r="S30" s="384"/>
      <c r="T30" s="387"/>
    </row>
    <row r="31" spans="2:20" ht="72" hidden="1" customHeight="1" x14ac:dyDescent="0.25">
      <c r="B31" s="410"/>
      <c r="C31" s="392"/>
      <c r="D31" s="405"/>
      <c r="E31" s="406"/>
      <c r="F31" s="405"/>
      <c r="G31" s="420"/>
      <c r="H31" s="420"/>
      <c r="I31" s="431"/>
      <c r="J31" s="433"/>
      <c r="K31" s="435"/>
      <c r="L31" s="74" t="s">
        <v>11</v>
      </c>
      <c r="M31" s="190" t="s">
        <v>21</v>
      </c>
      <c r="N31" s="426"/>
      <c r="O31" s="431"/>
      <c r="P31" s="438"/>
      <c r="Q31" s="431"/>
      <c r="R31" s="441"/>
      <c r="S31" s="384"/>
      <c r="T31" s="387"/>
    </row>
    <row r="32" spans="2:20" ht="72" hidden="1" customHeight="1" x14ac:dyDescent="0.25">
      <c r="B32" s="410"/>
      <c r="C32" s="392"/>
      <c r="D32" s="405"/>
      <c r="E32" s="406"/>
      <c r="F32" s="405"/>
      <c r="G32" s="420"/>
      <c r="H32" s="420"/>
      <c r="I32" s="431"/>
      <c r="J32" s="433"/>
      <c r="K32" s="435"/>
      <c r="L32" s="74" t="s">
        <v>12</v>
      </c>
      <c r="M32" s="190" t="s">
        <v>22</v>
      </c>
      <c r="N32" s="426"/>
      <c r="O32" s="431"/>
      <c r="P32" s="438"/>
      <c r="Q32" s="431"/>
      <c r="R32" s="441"/>
      <c r="S32" s="384"/>
      <c r="T32" s="387"/>
    </row>
    <row r="33" spans="2:22" ht="24" hidden="1" customHeight="1" x14ac:dyDescent="0.25">
      <c r="B33" s="410"/>
      <c r="C33" s="392"/>
      <c r="D33" s="405"/>
      <c r="E33" s="406"/>
      <c r="F33" s="405"/>
      <c r="G33" s="420"/>
      <c r="H33" s="420"/>
      <c r="I33" s="431"/>
      <c r="J33" s="433"/>
      <c r="K33" s="435"/>
      <c r="L33" s="74" t="s">
        <v>8</v>
      </c>
      <c r="M33" s="191"/>
      <c r="N33" s="426"/>
      <c r="O33" s="431"/>
      <c r="P33" s="438"/>
      <c r="Q33" s="431"/>
      <c r="R33" s="441"/>
      <c r="S33" s="384"/>
      <c r="T33" s="387"/>
    </row>
    <row r="34" spans="2:22" ht="12.75" hidden="1" customHeight="1" thickBot="1" x14ac:dyDescent="0.3">
      <c r="B34" s="410"/>
      <c r="C34" s="392"/>
      <c r="D34" s="405"/>
      <c r="E34" s="406"/>
      <c r="F34" s="405"/>
      <c r="G34" s="420"/>
      <c r="H34" s="420"/>
      <c r="I34" s="431"/>
      <c r="J34" s="433"/>
      <c r="K34" s="435"/>
      <c r="L34" s="74" t="s">
        <v>13</v>
      </c>
      <c r="M34" s="191"/>
      <c r="N34" s="426"/>
      <c r="O34" s="431"/>
      <c r="P34" s="438"/>
      <c r="Q34" s="431"/>
      <c r="R34" s="441"/>
      <c r="S34" s="384"/>
      <c r="T34" s="387"/>
    </row>
    <row r="35" spans="2:22" ht="15" hidden="1" customHeight="1" x14ac:dyDescent="0.25">
      <c r="B35" s="410"/>
      <c r="C35" s="392"/>
      <c r="D35" s="405"/>
      <c r="E35" s="406"/>
      <c r="F35" s="405"/>
      <c r="G35" s="420"/>
      <c r="H35" s="420"/>
      <c r="I35" s="431"/>
      <c r="J35" s="433"/>
      <c r="K35" s="435"/>
      <c r="L35" s="74" t="s">
        <v>14</v>
      </c>
      <c r="M35" s="191"/>
      <c r="N35" s="426"/>
      <c r="O35" s="431"/>
      <c r="P35" s="438"/>
      <c r="Q35" s="431"/>
      <c r="R35" s="441"/>
      <c r="S35" s="384"/>
      <c r="T35" s="387"/>
    </row>
    <row r="36" spans="2:22" ht="24" hidden="1" customHeight="1" x14ac:dyDescent="0.25">
      <c r="B36" s="410"/>
      <c r="C36" s="392"/>
      <c r="D36" s="405"/>
      <c r="E36" s="406"/>
      <c r="F36" s="405"/>
      <c r="G36" s="420"/>
      <c r="H36" s="420"/>
      <c r="I36" s="431"/>
      <c r="J36" s="433"/>
      <c r="K36" s="435"/>
      <c r="L36" s="74" t="s">
        <v>15</v>
      </c>
      <c r="M36" s="191"/>
      <c r="N36" s="426"/>
      <c r="O36" s="431"/>
      <c r="P36" s="438"/>
      <c r="Q36" s="431"/>
      <c r="R36" s="441"/>
      <c r="S36" s="384"/>
      <c r="T36" s="387"/>
    </row>
    <row r="37" spans="2:22" ht="15" hidden="1" customHeight="1" x14ac:dyDescent="0.25">
      <c r="B37" s="410"/>
      <c r="C37" s="392"/>
      <c r="D37" s="405"/>
      <c r="E37" s="406"/>
      <c r="F37" s="405"/>
      <c r="G37" s="420"/>
      <c r="H37" s="420"/>
      <c r="I37" s="431"/>
      <c r="J37" s="433"/>
      <c r="K37" s="435"/>
      <c r="L37" s="74" t="s">
        <v>16</v>
      </c>
      <c r="M37" s="191"/>
      <c r="N37" s="426"/>
      <c r="O37" s="431"/>
      <c r="P37" s="438"/>
      <c r="Q37" s="431"/>
      <c r="R37" s="441"/>
      <c r="S37" s="384"/>
      <c r="T37" s="387"/>
    </row>
    <row r="38" spans="2:22" ht="15" hidden="1" customHeight="1" x14ac:dyDescent="0.25">
      <c r="B38" s="410"/>
      <c r="C38" s="392"/>
      <c r="D38" s="405"/>
      <c r="E38" s="406"/>
      <c r="F38" s="405"/>
      <c r="G38" s="420"/>
      <c r="H38" s="420"/>
      <c r="I38" s="431"/>
      <c r="J38" s="433"/>
      <c r="K38" s="435"/>
      <c r="L38" s="74" t="s">
        <v>17</v>
      </c>
      <c r="M38" s="191"/>
      <c r="N38" s="426"/>
      <c r="O38" s="431"/>
      <c r="P38" s="438"/>
      <c r="Q38" s="431"/>
      <c r="R38" s="441"/>
      <c r="S38" s="384"/>
      <c r="T38" s="387"/>
    </row>
    <row r="39" spans="2:22" ht="7.5" customHeight="1" thickBot="1" x14ac:dyDescent="0.3">
      <c r="B39" s="411"/>
      <c r="C39" s="393"/>
      <c r="D39" s="407"/>
      <c r="E39" s="408"/>
      <c r="F39" s="407"/>
      <c r="G39" s="421"/>
      <c r="H39" s="421"/>
      <c r="I39" s="432"/>
      <c r="J39" s="434"/>
      <c r="K39" s="436"/>
      <c r="L39" s="79" t="s">
        <v>18</v>
      </c>
      <c r="M39" s="192"/>
      <c r="N39" s="427"/>
      <c r="O39" s="432"/>
      <c r="P39" s="439"/>
      <c r="Q39" s="432"/>
      <c r="R39" s="442"/>
      <c r="S39" s="385"/>
      <c r="T39" s="388"/>
    </row>
    <row r="40" spans="2:22" x14ac:dyDescent="0.25">
      <c r="B40" s="264" t="s">
        <v>24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</row>
    <row r="41" spans="2:22" x14ac:dyDescent="0.25">
      <c r="B41" s="269" t="s">
        <v>25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</row>
    <row r="42" spans="2:22" ht="21.75" customHeight="1" x14ac:dyDescent="0.25">
      <c r="B42" s="277" t="s">
        <v>97</v>
      </c>
      <c r="C42" s="278"/>
      <c r="D42" s="279"/>
      <c r="E42" s="154"/>
      <c r="F42" s="155">
        <f>I42+J42+K42</f>
        <v>2346.6800000000003</v>
      </c>
      <c r="G42" s="154"/>
      <c r="H42" s="154"/>
      <c r="I42" s="155">
        <v>1060.8</v>
      </c>
      <c r="J42" s="155">
        <v>1161</v>
      </c>
      <c r="K42" s="156">
        <v>124.88</v>
      </c>
      <c r="L42" s="157"/>
      <c r="M42" s="154"/>
      <c r="N42" s="158">
        <f>Q42+R42+S42</f>
        <v>1506.59</v>
      </c>
      <c r="O42" s="154"/>
      <c r="P42" s="154"/>
      <c r="Q42" s="159">
        <f>SUM(Q44:Q60)</f>
        <v>94.09</v>
      </c>
      <c r="R42" s="160">
        <f>SUM(R44:R60)</f>
        <v>1397</v>
      </c>
      <c r="S42" s="161">
        <f>SUM(S44:S60)</f>
        <v>15.5</v>
      </c>
      <c r="T42" s="142" t="s">
        <v>138</v>
      </c>
      <c r="V42" s="1"/>
    </row>
    <row r="43" spans="2:22" ht="27.75" customHeight="1" x14ac:dyDescent="0.25">
      <c r="B43" s="45" t="s">
        <v>93</v>
      </c>
      <c r="C43" s="206" t="s">
        <v>152</v>
      </c>
      <c r="D43" s="45"/>
      <c r="E43" s="173"/>
      <c r="F43" s="168"/>
      <c r="G43" s="173"/>
      <c r="H43" s="173"/>
      <c r="I43" s="168"/>
      <c r="J43" s="168"/>
      <c r="K43" s="84"/>
      <c r="L43" s="179"/>
      <c r="M43" s="173"/>
      <c r="N43" s="173"/>
      <c r="O43" s="173"/>
      <c r="P43" s="173"/>
      <c r="Q43" s="173"/>
      <c r="R43" s="173"/>
      <c r="S43" s="173"/>
      <c r="T43" s="173"/>
    </row>
    <row r="44" spans="2:22" ht="15" customHeight="1" x14ac:dyDescent="0.25">
      <c r="B44" s="29" t="s">
        <v>69</v>
      </c>
      <c r="C44" s="255"/>
      <c r="D44" s="288">
        <v>2017</v>
      </c>
      <c r="E44" s="289"/>
      <c r="F44" s="250"/>
      <c r="G44" s="250"/>
      <c r="H44" s="250"/>
      <c r="I44" s="176"/>
      <c r="J44" s="169"/>
      <c r="K44" s="85"/>
      <c r="L44" s="175"/>
      <c r="M44" s="176"/>
      <c r="N44" s="169">
        <f t="shared" ref="N44:N60" si="0">O44+P44+Q44+R44+S44</f>
        <v>94.09</v>
      </c>
      <c r="O44" s="169"/>
      <c r="P44" s="169"/>
      <c r="Q44" s="169">
        <v>94.09</v>
      </c>
      <c r="R44" s="30"/>
      <c r="S44" s="169"/>
      <c r="T44" s="169" t="s">
        <v>26</v>
      </c>
    </row>
    <row r="45" spans="2:22" x14ac:dyDescent="0.25">
      <c r="B45" s="29" t="s">
        <v>61</v>
      </c>
      <c r="C45" s="255"/>
      <c r="D45" s="290"/>
      <c r="E45" s="291"/>
      <c r="F45" s="169"/>
      <c r="G45" s="169"/>
      <c r="H45" s="169"/>
      <c r="I45" s="169"/>
      <c r="J45" s="169"/>
      <c r="K45" s="83"/>
      <c r="L45" s="175"/>
      <c r="M45" s="176"/>
      <c r="N45" s="169">
        <f t="shared" si="0"/>
        <v>3</v>
      </c>
      <c r="O45" s="169"/>
      <c r="P45" s="169"/>
      <c r="Q45" s="169"/>
      <c r="R45" s="169"/>
      <c r="S45" s="169">
        <v>3</v>
      </c>
      <c r="T45" s="169" t="s">
        <v>62</v>
      </c>
    </row>
    <row r="46" spans="2:22" ht="16.5" customHeight="1" x14ac:dyDescent="0.25">
      <c r="B46" s="29" t="s">
        <v>71</v>
      </c>
      <c r="C46" s="207"/>
      <c r="D46" s="292"/>
      <c r="E46" s="293"/>
      <c r="F46" s="250">
        <f>I46+J46+K46</f>
        <v>57.8</v>
      </c>
      <c r="G46" s="250"/>
      <c r="H46" s="250"/>
      <c r="I46" s="169"/>
      <c r="J46" s="169">
        <v>52</v>
      </c>
      <c r="K46" s="83">
        <v>5.8</v>
      </c>
      <c r="L46" s="175"/>
      <c r="M46" s="176"/>
      <c r="N46" s="169">
        <f t="shared" si="0"/>
        <v>68</v>
      </c>
      <c r="O46" s="169"/>
      <c r="P46" s="169"/>
      <c r="Q46" s="169"/>
      <c r="R46" s="169">
        <v>68</v>
      </c>
      <c r="S46" s="169"/>
      <c r="T46" s="169" t="s">
        <v>27</v>
      </c>
    </row>
    <row r="47" spans="2:22" ht="16.5" customHeight="1" thickBot="1" x14ac:dyDescent="0.3">
      <c r="B47" s="210" t="s">
        <v>112</v>
      </c>
      <c r="C47" s="271" t="s">
        <v>118</v>
      </c>
      <c r="D47" s="271" t="s">
        <v>1</v>
      </c>
      <c r="E47" s="188"/>
      <c r="F47" s="236" t="s">
        <v>113</v>
      </c>
      <c r="G47" s="236"/>
      <c r="H47" s="236"/>
      <c r="I47" s="236"/>
      <c r="J47" s="236"/>
      <c r="K47" s="236"/>
      <c r="L47" s="166"/>
      <c r="M47" s="193"/>
      <c r="N47" s="280" t="s">
        <v>114</v>
      </c>
      <c r="O47" s="236"/>
      <c r="P47" s="236"/>
      <c r="Q47" s="236"/>
      <c r="R47" s="236"/>
      <c r="S47" s="236"/>
      <c r="T47" s="236" t="s">
        <v>133</v>
      </c>
    </row>
    <row r="48" spans="2:22" ht="16.5" customHeight="1" thickBot="1" x14ac:dyDescent="0.3">
      <c r="B48" s="270"/>
      <c r="C48" s="272"/>
      <c r="D48" s="272"/>
      <c r="E48" s="137"/>
      <c r="F48" s="272" t="s">
        <v>4</v>
      </c>
      <c r="G48" s="174"/>
      <c r="H48" s="174"/>
      <c r="I48" s="276" t="s">
        <v>6</v>
      </c>
      <c r="J48" s="276"/>
      <c r="K48" s="276"/>
      <c r="L48" s="167"/>
      <c r="M48" s="162"/>
      <c r="N48" s="346" t="s">
        <v>4</v>
      </c>
      <c r="O48" s="276" t="s">
        <v>6</v>
      </c>
      <c r="P48" s="276"/>
      <c r="Q48" s="276"/>
      <c r="R48" s="276"/>
      <c r="S48" s="276"/>
      <c r="T48" s="276"/>
    </row>
    <row r="49" spans="2:22" ht="16.5" customHeight="1" thickBot="1" x14ac:dyDescent="0.3">
      <c r="B49" s="270"/>
      <c r="C49" s="272"/>
      <c r="D49" s="272"/>
      <c r="E49" s="137"/>
      <c r="F49" s="272"/>
      <c r="G49" s="174"/>
      <c r="H49" s="174"/>
      <c r="I49" s="276" t="s">
        <v>7</v>
      </c>
      <c r="J49" s="276" t="s">
        <v>23</v>
      </c>
      <c r="K49" s="276" t="s">
        <v>53</v>
      </c>
      <c r="L49" s="167"/>
      <c r="M49" s="162"/>
      <c r="N49" s="346"/>
      <c r="O49" s="276" t="s">
        <v>145</v>
      </c>
      <c r="P49" s="272" t="s">
        <v>123</v>
      </c>
      <c r="Q49" s="276" t="s">
        <v>85</v>
      </c>
      <c r="R49" s="276" t="s">
        <v>115</v>
      </c>
      <c r="S49" s="276" t="s">
        <v>134</v>
      </c>
      <c r="T49" s="276"/>
    </row>
    <row r="50" spans="2:22" ht="16.5" customHeight="1" thickBot="1" x14ac:dyDescent="0.3">
      <c r="B50" s="270"/>
      <c r="C50" s="272"/>
      <c r="D50" s="272"/>
      <c r="E50" s="137"/>
      <c r="F50" s="272"/>
      <c r="G50" s="174"/>
      <c r="H50" s="174"/>
      <c r="I50" s="276"/>
      <c r="J50" s="276"/>
      <c r="K50" s="276"/>
      <c r="L50" s="167"/>
      <c r="M50" s="162"/>
      <c r="N50" s="346"/>
      <c r="O50" s="276"/>
      <c r="P50" s="272"/>
      <c r="Q50" s="276"/>
      <c r="R50" s="276"/>
      <c r="S50" s="276"/>
      <c r="T50" s="276"/>
      <c r="V50" s="1"/>
    </row>
    <row r="51" spans="2:22" ht="16.5" customHeight="1" thickBot="1" x14ac:dyDescent="0.3">
      <c r="B51" s="270"/>
      <c r="C51" s="272"/>
      <c r="D51" s="272"/>
      <c r="E51" s="137"/>
      <c r="F51" s="272"/>
      <c r="G51" s="174"/>
      <c r="H51" s="174"/>
      <c r="I51" s="276"/>
      <c r="J51" s="276"/>
      <c r="K51" s="276"/>
      <c r="L51" s="167"/>
      <c r="M51" s="162"/>
      <c r="N51" s="346"/>
      <c r="O51" s="276"/>
      <c r="P51" s="272"/>
      <c r="Q51" s="276"/>
      <c r="R51" s="276"/>
      <c r="S51" s="276"/>
      <c r="T51" s="276"/>
    </row>
    <row r="52" spans="2:22" ht="16.5" customHeight="1" thickBot="1" x14ac:dyDescent="0.3">
      <c r="B52" s="270"/>
      <c r="C52" s="272"/>
      <c r="D52" s="272"/>
      <c r="E52" s="137"/>
      <c r="F52" s="272"/>
      <c r="G52" s="174"/>
      <c r="H52" s="174"/>
      <c r="I52" s="276"/>
      <c r="J52" s="276"/>
      <c r="K52" s="276"/>
      <c r="L52" s="167"/>
      <c r="M52" s="162"/>
      <c r="N52" s="346"/>
      <c r="O52" s="276"/>
      <c r="P52" s="272"/>
      <c r="Q52" s="276"/>
      <c r="R52" s="276"/>
      <c r="S52" s="276"/>
      <c r="T52" s="276"/>
    </row>
    <row r="53" spans="2:22" x14ac:dyDescent="0.25">
      <c r="B53" s="69" t="s">
        <v>28</v>
      </c>
      <c r="C53" s="284" t="s">
        <v>119</v>
      </c>
      <c r="D53" s="290">
        <v>2017</v>
      </c>
      <c r="E53" s="291"/>
      <c r="F53" s="207">
        <f>I53+J53+K53</f>
        <v>273.39999999999998</v>
      </c>
      <c r="G53" s="207"/>
      <c r="H53" s="207"/>
      <c r="I53" s="67">
        <v>136.80000000000001</v>
      </c>
      <c r="J53" s="67">
        <v>123.6</v>
      </c>
      <c r="K53" s="82">
        <v>13</v>
      </c>
      <c r="L53" s="72"/>
      <c r="M53" s="68"/>
      <c r="N53" s="67">
        <f t="shared" si="0"/>
        <v>150</v>
      </c>
      <c r="O53" s="67"/>
      <c r="P53" s="67"/>
      <c r="Q53" s="70"/>
      <c r="R53" s="67">
        <v>150</v>
      </c>
      <c r="S53" s="67"/>
      <c r="T53" s="67" t="s">
        <v>62</v>
      </c>
    </row>
    <row r="54" spans="2:22" x14ac:dyDescent="0.25">
      <c r="B54" s="17" t="s">
        <v>63</v>
      </c>
      <c r="C54" s="284"/>
      <c r="D54" s="290"/>
      <c r="E54" s="291"/>
      <c r="F54" s="59">
        <f>I54+J54+K54</f>
        <v>163.39999999999998</v>
      </c>
      <c r="G54" s="59"/>
      <c r="H54" s="59">
        <f>SUM(F54:G54)</f>
        <v>163.39999999999998</v>
      </c>
      <c r="I54" s="3">
        <v>81.8</v>
      </c>
      <c r="J54" s="3">
        <v>73.400000000000006</v>
      </c>
      <c r="K54" s="83">
        <v>8.1999999999999993</v>
      </c>
      <c r="L54" s="42"/>
      <c r="M54" s="2"/>
      <c r="N54" s="3">
        <f t="shared" si="0"/>
        <v>9</v>
      </c>
      <c r="O54" s="3"/>
      <c r="P54" s="3"/>
      <c r="Q54" s="11"/>
      <c r="R54" s="3">
        <v>3</v>
      </c>
      <c r="S54" s="3">
        <v>6</v>
      </c>
      <c r="T54" s="3" t="s">
        <v>64</v>
      </c>
    </row>
    <row r="55" spans="2:22" x14ac:dyDescent="0.25">
      <c r="B55" s="17" t="s">
        <v>29</v>
      </c>
      <c r="C55" s="284"/>
      <c r="D55" s="290"/>
      <c r="E55" s="291"/>
      <c r="F55" s="59"/>
      <c r="G55" s="59"/>
      <c r="H55" s="59"/>
      <c r="I55" s="3"/>
      <c r="J55" s="3"/>
      <c r="K55" s="83"/>
      <c r="L55" s="42"/>
      <c r="M55" s="2"/>
      <c r="N55" s="3">
        <f t="shared" si="0"/>
        <v>20</v>
      </c>
      <c r="O55" s="3"/>
      <c r="P55" s="3"/>
      <c r="Q55" s="3"/>
      <c r="R55" s="3">
        <v>20</v>
      </c>
      <c r="S55" s="3"/>
      <c r="T55" s="3" t="s">
        <v>30</v>
      </c>
    </row>
    <row r="56" spans="2:22" x14ac:dyDescent="0.25">
      <c r="B56" s="17" t="s">
        <v>67</v>
      </c>
      <c r="C56" s="284"/>
      <c r="D56" s="290"/>
      <c r="E56" s="291"/>
      <c r="F56" s="59">
        <f>I56+J56+K56</f>
        <v>8.2800000000000011</v>
      </c>
      <c r="G56" s="59"/>
      <c r="H56" s="59">
        <f>SUM(F56:G56)</f>
        <v>8.2800000000000011</v>
      </c>
      <c r="I56" s="3"/>
      <c r="J56" s="3">
        <v>7.4</v>
      </c>
      <c r="K56" s="83">
        <v>0.88</v>
      </c>
      <c r="L56" s="42"/>
      <c r="M56" s="2"/>
      <c r="N56" s="3">
        <f t="shared" si="0"/>
        <v>794.4</v>
      </c>
      <c r="O56" s="3"/>
      <c r="P56" s="3"/>
      <c r="Q56" s="3"/>
      <c r="R56" s="3">
        <v>794.4</v>
      </c>
      <c r="S56" s="3"/>
      <c r="T56" s="3" t="s">
        <v>62</v>
      </c>
    </row>
    <row r="57" spans="2:22" x14ac:dyDescent="0.25">
      <c r="B57" s="22" t="s">
        <v>80</v>
      </c>
      <c r="C57" s="284"/>
      <c r="D57" s="290"/>
      <c r="E57" s="291"/>
      <c r="F57" s="59">
        <f>I57+J57+K57</f>
        <v>2.6</v>
      </c>
      <c r="G57" s="59"/>
      <c r="H57" s="59"/>
      <c r="I57" s="23"/>
      <c r="J57" s="23">
        <v>2.6</v>
      </c>
      <c r="K57" s="83"/>
      <c r="L57" s="42"/>
      <c r="M57" s="20"/>
      <c r="N57" s="23">
        <f t="shared" si="0"/>
        <v>233.6</v>
      </c>
      <c r="O57" s="23"/>
      <c r="P57" s="23"/>
      <c r="Q57" s="23"/>
      <c r="R57" s="23">
        <v>233.6</v>
      </c>
      <c r="S57" s="23"/>
      <c r="T57" s="23" t="s">
        <v>56</v>
      </c>
    </row>
    <row r="58" spans="2:22" x14ac:dyDescent="0.25">
      <c r="B58" s="18" t="s">
        <v>31</v>
      </c>
      <c r="C58" s="284"/>
      <c r="D58" s="290"/>
      <c r="E58" s="291"/>
      <c r="F58" s="250">
        <f>I58+J58+K58</f>
        <v>88</v>
      </c>
      <c r="G58" s="250"/>
      <c r="H58" s="250"/>
      <c r="I58" s="3">
        <v>44</v>
      </c>
      <c r="J58" s="3">
        <v>39.799999999999997</v>
      </c>
      <c r="K58" s="83">
        <v>4.2</v>
      </c>
      <c r="L58" s="42"/>
      <c r="M58" s="2"/>
      <c r="N58" s="3">
        <f t="shared" si="0"/>
        <v>5</v>
      </c>
      <c r="O58" s="3"/>
      <c r="P58" s="3"/>
      <c r="Q58" s="3"/>
      <c r="R58" s="11"/>
      <c r="S58" s="3">
        <v>5</v>
      </c>
      <c r="T58" s="3" t="s">
        <v>32</v>
      </c>
    </row>
    <row r="59" spans="2:22" x14ac:dyDescent="0.25">
      <c r="B59" s="18" t="s">
        <v>66</v>
      </c>
      <c r="C59" s="284"/>
      <c r="D59" s="290"/>
      <c r="E59" s="291"/>
      <c r="F59" s="59">
        <f>I59+J59+K59</f>
        <v>88</v>
      </c>
      <c r="G59" s="59"/>
      <c r="H59" s="59">
        <f>SUM(F59:G59)</f>
        <v>88</v>
      </c>
      <c r="I59" s="3">
        <v>44</v>
      </c>
      <c r="J59" s="3">
        <v>39.799999999999997</v>
      </c>
      <c r="K59" s="83">
        <v>4.2</v>
      </c>
      <c r="L59" s="42"/>
      <c r="M59" s="2"/>
      <c r="N59" s="3">
        <v>10</v>
      </c>
      <c r="O59" s="3"/>
      <c r="P59" s="3"/>
      <c r="Q59" s="3"/>
      <c r="R59" s="11">
        <v>10</v>
      </c>
      <c r="S59" s="3"/>
      <c r="T59" s="3" t="s">
        <v>26</v>
      </c>
    </row>
    <row r="60" spans="2:22" x14ac:dyDescent="0.25">
      <c r="B60" s="18" t="s">
        <v>55</v>
      </c>
      <c r="C60" s="285"/>
      <c r="D60" s="292"/>
      <c r="E60" s="293"/>
      <c r="F60" s="59">
        <f>I60+J60+K60</f>
        <v>15.3</v>
      </c>
      <c r="G60" s="59"/>
      <c r="H60" s="59">
        <f>SUM(F60:G60)</f>
        <v>15.3</v>
      </c>
      <c r="I60" s="3"/>
      <c r="J60" s="3">
        <v>13.8</v>
      </c>
      <c r="K60" s="83">
        <v>1.5</v>
      </c>
      <c r="L60" s="42"/>
      <c r="M60" s="2"/>
      <c r="N60" s="3">
        <f t="shared" si="0"/>
        <v>119.5</v>
      </c>
      <c r="O60" s="3"/>
      <c r="P60" s="3"/>
      <c r="Q60" s="3"/>
      <c r="R60" s="11">
        <v>118</v>
      </c>
      <c r="S60" s="3">
        <v>1.5</v>
      </c>
      <c r="T60" s="3" t="s">
        <v>64</v>
      </c>
    </row>
    <row r="61" spans="2:22" x14ac:dyDescent="0.25">
      <c r="B61" s="244" t="s">
        <v>33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51"/>
      <c r="P61" s="244"/>
      <c r="Q61" s="244"/>
      <c r="R61" s="244"/>
      <c r="S61" s="244"/>
      <c r="T61" s="244"/>
    </row>
    <row r="62" spans="2:22" ht="25.5" x14ac:dyDescent="0.25">
      <c r="B62" s="309" t="s">
        <v>97</v>
      </c>
      <c r="C62" s="310"/>
      <c r="D62" s="311"/>
      <c r="E62" s="47"/>
      <c r="F62" s="46">
        <f>I62+J62+K62</f>
        <v>9783.6</v>
      </c>
      <c r="G62" s="48"/>
      <c r="H62" s="47"/>
      <c r="I62" s="44">
        <v>4820</v>
      </c>
      <c r="J62" s="44">
        <v>4319</v>
      </c>
      <c r="K62" s="86">
        <v>644.6</v>
      </c>
      <c r="L62" s="73"/>
      <c r="M62" s="27"/>
      <c r="N62" s="44">
        <f>O62+Q62+R62+S62</f>
        <v>34410.639000000003</v>
      </c>
      <c r="O62" s="10">
        <f>O64+O69</f>
        <v>12724.847</v>
      </c>
      <c r="P62" s="26"/>
      <c r="Q62" s="10">
        <f>Q64+Q67+Q68</f>
        <v>14058.99</v>
      </c>
      <c r="R62" s="10">
        <f>R69+R71+R72+R73+R74+R75+R83+R84+R85+R86+R87</f>
        <v>6444.79</v>
      </c>
      <c r="S62" s="10">
        <f>S67+S73+S76+S87</f>
        <v>1182.0119999999999</v>
      </c>
      <c r="T62" s="27" t="s">
        <v>139</v>
      </c>
    </row>
    <row r="63" spans="2:22" ht="25.5" x14ac:dyDescent="0.25">
      <c r="B63" s="45" t="s">
        <v>93</v>
      </c>
      <c r="C63" s="44"/>
      <c r="D63" s="46"/>
      <c r="E63" s="47"/>
      <c r="F63" s="46"/>
      <c r="G63" s="48"/>
      <c r="H63" s="47"/>
      <c r="I63" s="44"/>
      <c r="J63" s="44"/>
      <c r="K63" s="86"/>
      <c r="L63" s="73"/>
      <c r="M63" s="27"/>
      <c r="N63" s="35"/>
      <c r="O63" s="30"/>
      <c r="P63" s="30"/>
      <c r="Q63" s="30"/>
      <c r="R63" s="30"/>
      <c r="S63" s="30"/>
      <c r="T63" s="30"/>
      <c r="V63" s="1"/>
    </row>
    <row r="64" spans="2:22" ht="13.5" customHeight="1" x14ac:dyDescent="0.25">
      <c r="B64" s="259" t="s">
        <v>34</v>
      </c>
      <c r="C64" s="294" t="s">
        <v>119</v>
      </c>
      <c r="D64" s="296">
        <v>2017</v>
      </c>
      <c r="E64" s="297"/>
      <c r="F64" s="252">
        <f>I64+J64+K64</f>
        <v>1975</v>
      </c>
      <c r="G64" s="37"/>
      <c r="H64" s="38"/>
      <c r="I64" s="206">
        <v>986</v>
      </c>
      <c r="J64" s="206">
        <v>793</v>
      </c>
      <c r="K64" s="256">
        <v>196</v>
      </c>
      <c r="L64" s="199"/>
      <c r="M64" s="314"/>
      <c r="N64" s="206">
        <f>O64+Q64+R64+S64</f>
        <v>25768.879999999997</v>
      </c>
      <c r="O64" s="206">
        <v>12307.89</v>
      </c>
      <c r="P64" s="206"/>
      <c r="Q64" s="206">
        <v>13460.99</v>
      </c>
      <c r="R64" s="273"/>
      <c r="S64" s="206"/>
      <c r="T64" s="266" t="s">
        <v>35</v>
      </c>
      <c r="U64" s="312"/>
    </row>
    <row r="65" spans="2:22" ht="15" hidden="1" customHeight="1" x14ac:dyDescent="0.25">
      <c r="B65" s="265"/>
      <c r="C65" s="295"/>
      <c r="D65" s="298"/>
      <c r="E65" s="299"/>
      <c r="F65" s="253"/>
      <c r="G65" s="39"/>
      <c r="H65" s="40"/>
      <c r="I65" s="255"/>
      <c r="J65" s="255"/>
      <c r="K65" s="257"/>
      <c r="L65" s="199"/>
      <c r="M65" s="314"/>
      <c r="N65" s="255"/>
      <c r="O65" s="207"/>
      <c r="P65" s="255"/>
      <c r="Q65" s="255"/>
      <c r="R65" s="274"/>
      <c r="S65" s="255"/>
      <c r="T65" s="267"/>
      <c r="U65" s="313"/>
    </row>
    <row r="66" spans="2:22" ht="24" customHeight="1" x14ac:dyDescent="0.25">
      <c r="B66" s="260"/>
      <c r="C66" s="295"/>
      <c r="D66" s="298"/>
      <c r="E66" s="299"/>
      <c r="F66" s="254"/>
      <c r="G66" s="169"/>
      <c r="H66" s="169"/>
      <c r="I66" s="207"/>
      <c r="J66" s="207"/>
      <c r="K66" s="258"/>
      <c r="L66" s="175"/>
      <c r="M66" s="176"/>
      <c r="N66" s="207"/>
      <c r="O66" s="164" t="s">
        <v>52</v>
      </c>
      <c r="P66" s="207"/>
      <c r="Q66" s="207"/>
      <c r="R66" s="275"/>
      <c r="S66" s="207"/>
      <c r="T66" s="268"/>
      <c r="U66" s="36"/>
    </row>
    <row r="67" spans="2:22" ht="24" customHeight="1" x14ac:dyDescent="0.25">
      <c r="B67" s="29" t="s">
        <v>88</v>
      </c>
      <c r="C67" s="295"/>
      <c r="D67" s="298"/>
      <c r="E67" s="299"/>
      <c r="F67" s="169"/>
      <c r="G67" s="169"/>
      <c r="H67" s="169"/>
      <c r="I67" s="169"/>
      <c r="J67" s="169"/>
      <c r="K67" s="83"/>
      <c r="L67" s="7"/>
      <c r="M67" s="176"/>
      <c r="N67" s="169">
        <f>O67+P67+Q67+R67+S67</f>
        <v>373.44</v>
      </c>
      <c r="O67" s="41"/>
      <c r="P67" s="6"/>
      <c r="Q67" s="169">
        <v>198</v>
      </c>
      <c r="R67" s="49"/>
      <c r="S67" s="176">
        <v>175.44</v>
      </c>
      <c r="T67" s="175" t="s">
        <v>26</v>
      </c>
      <c r="V67" s="1"/>
    </row>
    <row r="68" spans="2:22" ht="18" customHeight="1" x14ac:dyDescent="0.25">
      <c r="B68" s="29" t="s">
        <v>73</v>
      </c>
      <c r="C68" s="295"/>
      <c r="D68" s="298"/>
      <c r="E68" s="299"/>
      <c r="F68" s="169">
        <f t="shared" ref="F68:F85" si="1">I68+J68+K68</f>
        <v>972</v>
      </c>
      <c r="G68" s="169"/>
      <c r="H68" s="169"/>
      <c r="I68" s="169">
        <v>486</v>
      </c>
      <c r="J68" s="169">
        <v>389</v>
      </c>
      <c r="K68" s="83">
        <v>97</v>
      </c>
      <c r="L68" s="7"/>
      <c r="M68" s="176"/>
      <c r="N68" s="169">
        <v>400</v>
      </c>
      <c r="O68" s="6"/>
      <c r="P68" s="6"/>
      <c r="Q68" s="175">
        <v>400</v>
      </c>
      <c r="R68" s="49"/>
      <c r="S68" s="176"/>
      <c r="T68" s="175" t="s">
        <v>62</v>
      </c>
    </row>
    <row r="69" spans="2:22" ht="18" customHeight="1" x14ac:dyDescent="0.25">
      <c r="B69" s="259" t="s">
        <v>59</v>
      </c>
      <c r="C69" s="295"/>
      <c r="D69" s="298"/>
      <c r="E69" s="299"/>
      <c r="F69" s="206">
        <f t="shared" si="1"/>
        <v>670</v>
      </c>
      <c r="G69" s="169"/>
      <c r="H69" s="169"/>
      <c r="I69" s="206">
        <v>335</v>
      </c>
      <c r="J69" s="206">
        <v>301</v>
      </c>
      <c r="K69" s="256">
        <v>34</v>
      </c>
      <c r="L69" s="7"/>
      <c r="M69" s="176"/>
      <c r="N69" s="206">
        <f>O69+R69</f>
        <v>894.95699999999999</v>
      </c>
      <c r="O69" s="163">
        <v>416.95699999999999</v>
      </c>
      <c r="P69" s="338"/>
      <c r="Q69" s="338"/>
      <c r="R69" s="206">
        <v>478</v>
      </c>
      <c r="S69" s="206"/>
      <c r="T69" s="266" t="s">
        <v>62</v>
      </c>
    </row>
    <row r="70" spans="2:22" ht="21.75" customHeight="1" x14ac:dyDescent="0.25">
      <c r="B70" s="260"/>
      <c r="C70" s="295"/>
      <c r="D70" s="298"/>
      <c r="E70" s="299"/>
      <c r="F70" s="207"/>
      <c r="G70" s="169"/>
      <c r="H70" s="169"/>
      <c r="I70" s="207"/>
      <c r="J70" s="207"/>
      <c r="K70" s="258"/>
      <c r="L70" s="7"/>
      <c r="M70" s="176"/>
      <c r="N70" s="207"/>
      <c r="O70" s="164" t="s">
        <v>89</v>
      </c>
      <c r="P70" s="339"/>
      <c r="Q70" s="339"/>
      <c r="R70" s="207"/>
      <c r="S70" s="207"/>
      <c r="T70" s="268"/>
    </row>
    <row r="71" spans="2:22" ht="18" customHeight="1" x14ac:dyDescent="0.25">
      <c r="B71" s="29" t="s">
        <v>74</v>
      </c>
      <c r="C71" s="295"/>
      <c r="D71" s="298"/>
      <c r="E71" s="299"/>
      <c r="F71" s="169">
        <f t="shared" si="1"/>
        <v>689</v>
      </c>
      <c r="G71" s="169"/>
      <c r="H71" s="169"/>
      <c r="I71" s="169">
        <v>345</v>
      </c>
      <c r="J71" s="169">
        <v>309</v>
      </c>
      <c r="K71" s="83">
        <v>35</v>
      </c>
      <c r="L71" s="7"/>
      <c r="M71" s="176"/>
      <c r="N71" s="170">
        <f t="shared" ref="N71:N85" si="2">O71+P71+Q71+R71+S71</f>
        <v>490.4</v>
      </c>
      <c r="O71" s="176"/>
      <c r="P71" s="8"/>
      <c r="Q71" s="177"/>
      <c r="R71" s="175">
        <v>490.4</v>
      </c>
      <c r="S71" s="176"/>
      <c r="T71" s="175" t="s">
        <v>75</v>
      </c>
    </row>
    <row r="72" spans="2:22" ht="18" customHeight="1" x14ac:dyDescent="0.25">
      <c r="B72" s="29" t="s">
        <v>42</v>
      </c>
      <c r="C72" s="295"/>
      <c r="D72" s="298"/>
      <c r="E72" s="299"/>
      <c r="F72" s="169"/>
      <c r="G72" s="169"/>
      <c r="H72" s="169"/>
      <c r="I72" s="169"/>
      <c r="J72" s="169"/>
      <c r="K72" s="83"/>
      <c r="L72" s="7"/>
      <c r="M72" s="176"/>
      <c r="N72" s="170">
        <v>216.1</v>
      </c>
      <c r="O72" s="176"/>
      <c r="P72" s="8"/>
      <c r="Q72" s="177"/>
      <c r="R72" s="175">
        <v>216.1</v>
      </c>
      <c r="S72" s="176"/>
      <c r="T72" s="175" t="s">
        <v>35</v>
      </c>
    </row>
    <row r="73" spans="2:22" ht="18" customHeight="1" x14ac:dyDescent="0.25">
      <c r="B73" s="29" t="s">
        <v>63</v>
      </c>
      <c r="C73" s="295"/>
      <c r="D73" s="298"/>
      <c r="E73" s="299"/>
      <c r="F73" s="169">
        <f t="shared" si="1"/>
        <v>293</v>
      </c>
      <c r="G73" s="169"/>
      <c r="H73" s="170"/>
      <c r="I73" s="169">
        <v>147</v>
      </c>
      <c r="J73" s="169">
        <v>132</v>
      </c>
      <c r="K73" s="83">
        <v>14</v>
      </c>
      <c r="L73" s="7"/>
      <c r="M73" s="176"/>
      <c r="N73" s="170">
        <f>R73+S73</f>
        <v>1471.6</v>
      </c>
      <c r="O73" s="6"/>
      <c r="P73" s="8"/>
      <c r="Q73" s="177"/>
      <c r="R73" s="175">
        <v>1249</v>
      </c>
      <c r="S73" s="176">
        <v>222.6</v>
      </c>
      <c r="T73" s="175" t="s">
        <v>136</v>
      </c>
    </row>
    <row r="74" spans="2:22" x14ac:dyDescent="0.25">
      <c r="B74" s="29" t="s">
        <v>29</v>
      </c>
      <c r="C74" s="295"/>
      <c r="D74" s="298"/>
      <c r="E74" s="299"/>
      <c r="F74" s="250">
        <f t="shared" si="1"/>
        <v>229</v>
      </c>
      <c r="G74" s="250"/>
      <c r="H74" s="198"/>
      <c r="I74" s="169">
        <v>115</v>
      </c>
      <c r="J74" s="175">
        <v>103</v>
      </c>
      <c r="K74" s="83">
        <v>11</v>
      </c>
      <c r="L74" s="175"/>
      <c r="M74" s="176"/>
      <c r="N74" s="169">
        <f t="shared" si="2"/>
        <v>798.79</v>
      </c>
      <c r="O74" s="6"/>
      <c r="P74" s="129"/>
      <c r="Q74" s="164"/>
      <c r="R74" s="169">
        <v>798.79</v>
      </c>
      <c r="S74" s="176"/>
      <c r="T74" s="175" t="s">
        <v>27</v>
      </c>
    </row>
    <row r="75" spans="2:22" x14ac:dyDescent="0.25">
      <c r="B75" s="29" t="s">
        <v>54</v>
      </c>
      <c r="C75" s="295"/>
      <c r="D75" s="298"/>
      <c r="E75" s="299"/>
      <c r="F75" s="163">
        <f>J75+K75</f>
        <v>148</v>
      </c>
      <c r="G75" s="163"/>
      <c r="H75" s="171"/>
      <c r="I75" s="163"/>
      <c r="J75" s="163">
        <v>134</v>
      </c>
      <c r="K75" s="141">
        <v>14</v>
      </c>
      <c r="L75" s="172"/>
      <c r="M75" s="6"/>
      <c r="N75" s="163">
        <f t="shared" si="2"/>
        <v>156</v>
      </c>
      <c r="O75" s="176"/>
      <c r="P75" s="6"/>
      <c r="Q75" s="163"/>
      <c r="R75" s="172">
        <v>156</v>
      </c>
      <c r="S75" s="6"/>
      <c r="T75" s="172" t="s">
        <v>70</v>
      </c>
    </row>
    <row r="76" spans="2:22" ht="22.5" customHeight="1" thickBot="1" x14ac:dyDescent="0.3">
      <c r="B76" s="180" t="s">
        <v>81</v>
      </c>
      <c r="C76" s="295"/>
      <c r="D76" s="298"/>
      <c r="E76" s="299"/>
      <c r="F76" s="163">
        <f>J76+K76</f>
        <v>441</v>
      </c>
      <c r="G76" s="181"/>
      <c r="H76" s="182"/>
      <c r="I76" s="163">
        <v>442</v>
      </c>
      <c r="J76" s="163">
        <v>398</v>
      </c>
      <c r="K76" s="141">
        <v>43</v>
      </c>
      <c r="L76" s="181"/>
      <c r="M76" s="183"/>
      <c r="N76" s="184">
        <f>O76+P76+Q76+R76+S76</f>
        <v>33.4</v>
      </c>
      <c r="O76" s="6"/>
      <c r="P76" s="6"/>
      <c r="Q76" s="163"/>
      <c r="R76" s="185"/>
      <c r="S76" s="172">
        <v>33.4</v>
      </c>
      <c r="T76" s="172" t="s">
        <v>82</v>
      </c>
    </row>
    <row r="77" spans="2:22" ht="15.75" thickBot="1" x14ac:dyDescent="0.3">
      <c r="B77" s="315" t="s">
        <v>112</v>
      </c>
      <c r="C77" s="318" t="s">
        <v>118</v>
      </c>
      <c r="D77" s="318" t="s">
        <v>1</v>
      </c>
      <c r="E77" s="186"/>
      <c r="F77" s="321" t="s">
        <v>113</v>
      </c>
      <c r="G77" s="322"/>
      <c r="H77" s="322"/>
      <c r="I77" s="322"/>
      <c r="J77" s="322"/>
      <c r="K77" s="323"/>
      <c r="L77" s="178"/>
      <c r="M77" s="187"/>
      <c r="N77" s="321" t="s">
        <v>114</v>
      </c>
      <c r="O77" s="322"/>
      <c r="P77" s="322"/>
      <c r="Q77" s="322"/>
      <c r="R77" s="322"/>
      <c r="S77" s="324"/>
      <c r="T77" s="325" t="s">
        <v>117</v>
      </c>
    </row>
    <row r="78" spans="2:22" ht="15.75" thickBot="1" x14ac:dyDescent="0.3">
      <c r="B78" s="316"/>
      <c r="C78" s="319"/>
      <c r="D78" s="319"/>
      <c r="E78" s="138"/>
      <c r="F78" s="328" t="s">
        <v>4</v>
      </c>
      <c r="G78" s="146"/>
      <c r="H78" s="147"/>
      <c r="I78" s="306" t="s">
        <v>6</v>
      </c>
      <c r="J78" s="307"/>
      <c r="K78" s="308"/>
      <c r="L78" s="144"/>
      <c r="M78" s="145"/>
      <c r="N78" s="300" t="s">
        <v>4</v>
      </c>
      <c r="O78" s="303" t="s">
        <v>6</v>
      </c>
      <c r="P78" s="304"/>
      <c r="Q78" s="304"/>
      <c r="R78" s="304"/>
      <c r="S78" s="305"/>
      <c r="T78" s="326"/>
    </row>
    <row r="79" spans="2:22" x14ac:dyDescent="0.25">
      <c r="B79" s="316"/>
      <c r="C79" s="319"/>
      <c r="D79" s="319"/>
      <c r="E79" s="138"/>
      <c r="F79" s="329"/>
      <c r="G79" s="130"/>
      <c r="H79" s="133"/>
      <c r="I79" s="331" t="s">
        <v>7</v>
      </c>
      <c r="J79" s="331" t="s">
        <v>23</v>
      </c>
      <c r="K79" s="332" t="s">
        <v>53</v>
      </c>
      <c r="L79" s="134"/>
      <c r="M79" s="76"/>
      <c r="N79" s="301"/>
      <c r="O79" s="331" t="s">
        <v>145</v>
      </c>
      <c r="P79" s="335" t="s">
        <v>123</v>
      </c>
      <c r="Q79" s="331" t="s">
        <v>85</v>
      </c>
      <c r="R79" s="331" t="s">
        <v>115</v>
      </c>
      <c r="S79" s="325" t="s">
        <v>116</v>
      </c>
      <c r="T79" s="326"/>
    </row>
    <row r="80" spans="2:22" x14ac:dyDescent="0.25">
      <c r="B80" s="316"/>
      <c r="C80" s="319"/>
      <c r="D80" s="319"/>
      <c r="E80" s="138"/>
      <c r="F80" s="329"/>
      <c r="G80" s="130"/>
      <c r="H80" s="133"/>
      <c r="I80" s="326"/>
      <c r="J80" s="326"/>
      <c r="K80" s="333"/>
      <c r="L80" s="134"/>
      <c r="M80" s="76"/>
      <c r="N80" s="301"/>
      <c r="O80" s="326"/>
      <c r="P80" s="336"/>
      <c r="Q80" s="326"/>
      <c r="R80" s="326"/>
      <c r="S80" s="344"/>
      <c r="T80" s="326"/>
    </row>
    <row r="81" spans="2:20" x14ac:dyDescent="0.25">
      <c r="B81" s="316"/>
      <c r="C81" s="319"/>
      <c r="D81" s="319"/>
      <c r="E81" s="138"/>
      <c r="F81" s="329"/>
      <c r="G81" s="130"/>
      <c r="H81" s="133"/>
      <c r="I81" s="326"/>
      <c r="J81" s="326"/>
      <c r="K81" s="333"/>
      <c r="L81" s="134"/>
      <c r="M81" s="76"/>
      <c r="N81" s="301"/>
      <c r="O81" s="326"/>
      <c r="P81" s="336"/>
      <c r="Q81" s="326"/>
      <c r="R81" s="326"/>
      <c r="S81" s="344"/>
      <c r="T81" s="326"/>
    </row>
    <row r="82" spans="2:20" ht="21.75" customHeight="1" thickBot="1" x14ac:dyDescent="0.3">
      <c r="B82" s="317"/>
      <c r="C82" s="320"/>
      <c r="D82" s="320"/>
      <c r="E82" s="139"/>
      <c r="F82" s="330"/>
      <c r="G82" s="136"/>
      <c r="H82" s="140"/>
      <c r="I82" s="327"/>
      <c r="J82" s="327"/>
      <c r="K82" s="334"/>
      <c r="L82" s="81"/>
      <c r="M82" s="77"/>
      <c r="N82" s="302"/>
      <c r="O82" s="327"/>
      <c r="P82" s="337"/>
      <c r="Q82" s="327"/>
      <c r="R82" s="327"/>
      <c r="S82" s="345"/>
      <c r="T82" s="327"/>
    </row>
    <row r="83" spans="2:20" x14ac:dyDescent="0.25">
      <c r="B83" s="69" t="s">
        <v>66</v>
      </c>
      <c r="C83" s="284" t="s">
        <v>119</v>
      </c>
      <c r="D83" s="286">
        <v>2017</v>
      </c>
      <c r="E83" s="127"/>
      <c r="F83" s="122">
        <f t="shared" si="1"/>
        <v>386</v>
      </c>
      <c r="G83" s="122"/>
      <c r="H83" s="122"/>
      <c r="I83" s="122">
        <v>192</v>
      </c>
      <c r="J83" s="122">
        <v>175</v>
      </c>
      <c r="K83" s="123">
        <v>19</v>
      </c>
      <c r="L83" s="124"/>
      <c r="M83" s="125"/>
      <c r="N83" s="122">
        <f t="shared" si="2"/>
        <v>1221</v>
      </c>
      <c r="O83" s="41"/>
      <c r="P83" s="9"/>
      <c r="Q83" s="9"/>
      <c r="R83" s="128">
        <v>1221</v>
      </c>
      <c r="S83" s="125"/>
      <c r="T83" s="122" t="s">
        <v>26</v>
      </c>
    </row>
    <row r="84" spans="2:20" ht="13.5" customHeight="1" x14ac:dyDescent="0.25">
      <c r="B84" s="18" t="s">
        <v>31</v>
      </c>
      <c r="C84" s="284"/>
      <c r="D84" s="286"/>
      <c r="E84" s="4"/>
      <c r="F84" s="3">
        <f t="shared" si="1"/>
        <v>490</v>
      </c>
      <c r="G84" s="3"/>
      <c r="H84" s="3"/>
      <c r="I84" s="3">
        <v>245</v>
      </c>
      <c r="J84" s="3">
        <v>221</v>
      </c>
      <c r="K84" s="83">
        <v>24</v>
      </c>
      <c r="L84" s="42"/>
      <c r="M84" s="2"/>
      <c r="N84" s="33">
        <f t="shared" si="2"/>
        <v>1103.7</v>
      </c>
      <c r="O84" s="6"/>
      <c r="P84" s="2"/>
      <c r="Q84" s="2"/>
      <c r="R84" s="50">
        <v>1103.7</v>
      </c>
      <c r="S84" s="5"/>
      <c r="T84" s="3" t="s">
        <v>27</v>
      </c>
    </row>
    <row r="85" spans="2:20" ht="13.5" customHeight="1" x14ac:dyDescent="0.25">
      <c r="B85" s="18" t="s">
        <v>84</v>
      </c>
      <c r="C85" s="284"/>
      <c r="D85" s="286"/>
      <c r="E85" s="19"/>
      <c r="F85" s="23">
        <f t="shared" si="1"/>
        <v>122</v>
      </c>
      <c r="G85" s="23"/>
      <c r="H85" s="23"/>
      <c r="I85" s="23">
        <v>61</v>
      </c>
      <c r="J85" s="23">
        <v>55</v>
      </c>
      <c r="K85" s="83">
        <v>6</v>
      </c>
      <c r="L85" s="42"/>
      <c r="M85" s="20"/>
      <c r="N85" s="33">
        <f t="shared" si="2"/>
        <v>370</v>
      </c>
      <c r="O85" s="6"/>
      <c r="P85" s="20"/>
      <c r="Q85" s="20"/>
      <c r="R85" s="50">
        <v>370</v>
      </c>
      <c r="S85" s="5"/>
      <c r="T85" s="23" t="s">
        <v>70</v>
      </c>
    </row>
    <row r="86" spans="2:20" ht="13.5" customHeight="1" x14ac:dyDescent="0.25">
      <c r="B86" s="18" t="s">
        <v>55</v>
      </c>
      <c r="C86" s="284"/>
      <c r="D86" s="286"/>
      <c r="E86" s="31"/>
      <c r="F86" s="33">
        <f>I86+J86+K86</f>
        <v>69.2</v>
      </c>
      <c r="G86" s="33"/>
      <c r="H86" s="33"/>
      <c r="I86" s="33">
        <v>35</v>
      </c>
      <c r="J86" s="33">
        <v>31</v>
      </c>
      <c r="K86" s="83">
        <v>3.2</v>
      </c>
      <c r="L86" s="42"/>
      <c r="M86" s="32"/>
      <c r="N86" s="33">
        <f>O86+P86+Q86+R86+S86</f>
        <v>351.8</v>
      </c>
      <c r="O86" s="32"/>
      <c r="P86" s="7"/>
      <c r="Q86" s="32"/>
      <c r="R86" s="50">
        <v>351.8</v>
      </c>
      <c r="S86" s="6"/>
      <c r="T86" s="33" t="s">
        <v>135</v>
      </c>
    </row>
    <row r="87" spans="2:20" ht="13.5" customHeight="1" x14ac:dyDescent="0.25">
      <c r="B87" s="259" t="s">
        <v>91</v>
      </c>
      <c r="C87" s="284"/>
      <c r="D87" s="286"/>
      <c r="E87" s="31"/>
      <c r="F87" s="206">
        <f>I87+J87+K87</f>
        <v>1048</v>
      </c>
      <c r="G87" s="33"/>
      <c r="H87" s="33"/>
      <c r="I87" s="206">
        <v>524</v>
      </c>
      <c r="J87" s="206">
        <v>472</v>
      </c>
      <c r="K87" s="256">
        <v>52</v>
      </c>
      <c r="L87" s="42"/>
      <c r="M87" s="32"/>
      <c r="N87" s="206">
        <f>O87+P87+Q87+R87+S87</f>
        <v>760.572</v>
      </c>
      <c r="O87" s="206"/>
      <c r="P87" s="206"/>
      <c r="Q87" s="206"/>
      <c r="R87" s="206">
        <v>10</v>
      </c>
      <c r="S87" s="6">
        <v>750.572</v>
      </c>
      <c r="T87" s="206" t="s">
        <v>82</v>
      </c>
    </row>
    <row r="88" spans="2:20" ht="12" customHeight="1" x14ac:dyDescent="0.25">
      <c r="B88" s="260"/>
      <c r="C88" s="285"/>
      <c r="D88" s="287"/>
      <c r="E88" s="31"/>
      <c r="F88" s="207"/>
      <c r="G88" s="33"/>
      <c r="H88" s="33"/>
      <c r="I88" s="207"/>
      <c r="J88" s="207"/>
      <c r="K88" s="258"/>
      <c r="L88" s="42"/>
      <c r="M88" s="32"/>
      <c r="N88" s="207"/>
      <c r="O88" s="207"/>
      <c r="P88" s="207"/>
      <c r="Q88" s="207"/>
      <c r="R88" s="207"/>
      <c r="S88" s="71" t="s">
        <v>146</v>
      </c>
      <c r="T88" s="207"/>
    </row>
    <row r="89" spans="2:20" ht="18.75" customHeight="1" x14ac:dyDescent="0.25">
      <c r="B89" s="246" t="s">
        <v>148</v>
      </c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8"/>
    </row>
    <row r="90" spans="2:20" x14ac:dyDescent="0.25">
      <c r="B90" s="249" t="s">
        <v>36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</row>
    <row r="91" spans="2:20" x14ac:dyDescent="0.25">
      <c r="B91" s="244" t="s">
        <v>37</v>
      </c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</row>
    <row r="92" spans="2:20" ht="29.25" x14ac:dyDescent="0.25">
      <c r="B92" s="281" t="s">
        <v>97</v>
      </c>
      <c r="C92" s="282"/>
      <c r="D92" s="283"/>
      <c r="E92" s="27"/>
      <c r="F92" s="27">
        <f>I92+J92</f>
        <v>7221</v>
      </c>
      <c r="G92" s="27"/>
      <c r="H92" s="27"/>
      <c r="I92" s="27">
        <v>7018</v>
      </c>
      <c r="J92" s="27">
        <v>203</v>
      </c>
      <c r="K92" s="84"/>
      <c r="L92" s="73"/>
      <c r="M92" s="27"/>
      <c r="N92" s="27">
        <v>320</v>
      </c>
      <c r="O92" s="27"/>
      <c r="P92" s="27"/>
      <c r="Q92" s="27"/>
      <c r="R92" s="15">
        <v>320</v>
      </c>
      <c r="S92" s="27"/>
      <c r="T92" s="117" t="s">
        <v>140</v>
      </c>
    </row>
    <row r="93" spans="2:20" ht="27.75" customHeight="1" x14ac:dyDescent="0.25">
      <c r="B93" s="27" t="s">
        <v>93</v>
      </c>
      <c r="C93" s="27"/>
      <c r="D93" s="27"/>
      <c r="E93" s="27"/>
      <c r="F93" s="27"/>
      <c r="G93" s="27"/>
      <c r="H93" s="27"/>
      <c r="I93" s="27"/>
      <c r="J93" s="27"/>
      <c r="K93" s="84"/>
      <c r="L93" s="73"/>
      <c r="M93" s="27"/>
      <c r="N93" s="27"/>
      <c r="O93" s="27"/>
      <c r="P93" s="27"/>
      <c r="Q93" s="27"/>
      <c r="R93" s="27"/>
      <c r="S93" s="27"/>
      <c r="T93" s="27"/>
    </row>
    <row r="94" spans="2:20" ht="25.5" x14ac:dyDescent="0.25">
      <c r="B94" s="18" t="s">
        <v>80</v>
      </c>
      <c r="C94" s="13" t="s">
        <v>120</v>
      </c>
      <c r="D94" s="78">
        <v>2017</v>
      </c>
      <c r="E94" s="12"/>
      <c r="F94" s="13">
        <v>244</v>
      </c>
      <c r="G94" s="12"/>
      <c r="H94" s="12"/>
      <c r="I94" s="13">
        <v>244</v>
      </c>
      <c r="J94" s="12"/>
      <c r="K94" s="84"/>
      <c r="L94" s="73"/>
      <c r="M94" s="12"/>
      <c r="N94" s="13">
        <v>320</v>
      </c>
      <c r="O94" s="12"/>
      <c r="P94" s="12"/>
      <c r="Q94" s="12"/>
      <c r="R94" s="13">
        <v>320</v>
      </c>
      <c r="S94" s="12"/>
      <c r="T94" s="13" t="s">
        <v>70</v>
      </c>
    </row>
    <row r="95" spans="2:20" x14ac:dyDescent="0.25">
      <c r="B95" s="244" t="s">
        <v>72</v>
      </c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</row>
    <row r="96" spans="2:20" ht="25.5" x14ac:dyDescent="0.25">
      <c r="B96" s="374" t="s">
        <v>97</v>
      </c>
      <c r="C96" s="375"/>
      <c r="D96" s="376"/>
      <c r="E96" s="55"/>
      <c r="F96" s="55">
        <f>I96+J96</f>
        <v>16934</v>
      </c>
      <c r="G96" s="55"/>
      <c r="H96" s="55"/>
      <c r="I96" s="55">
        <v>4234</v>
      </c>
      <c r="J96" s="55">
        <v>12700</v>
      </c>
      <c r="K96" s="84"/>
      <c r="L96" s="73"/>
      <c r="M96" s="55"/>
      <c r="N96" s="57">
        <f>SUM(N98:N98)</f>
        <v>1624.864</v>
      </c>
      <c r="O96" s="57">
        <f>SUM(O98:O98)</f>
        <v>1221.085</v>
      </c>
      <c r="P96" s="56"/>
      <c r="Q96" s="56"/>
      <c r="R96" s="56">
        <v>403.779</v>
      </c>
      <c r="S96" s="55"/>
      <c r="T96" s="55" t="s">
        <v>141</v>
      </c>
    </row>
    <row r="97" spans="2:22" ht="25.5" x14ac:dyDescent="0.25">
      <c r="B97" s="107" t="s">
        <v>93</v>
      </c>
      <c r="C97" s="12"/>
      <c r="D97" s="12"/>
      <c r="E97" s="12"/>
      <c r="F97" s="12"/>
      <c r="G97" s="12"/>
      <c r="H97" s="12"/>
      <c r="I97" s="12"/>
      <c r="J97" s="12"/>
      <c r="K97" s="118"/>
      <c r="L97" s="73"/>
      <c r="M97" s="12"/>
      <c r="N97" s="80" t="s">
        <v>95</v>
      </c>
      <c r="O97" s="44"/>
      <c r="P97" s="12"/>
      <c r="Q97" s="12"/>
      <c r="R97" s="12"/>
      <c r="S97" s="12"/>
      <c r="T97" s="12"/>
    </row>
    <row r="98" spans="2:22" ht="24" customHeight="1" x14ac:dyDescent="0.25">
      <c r="B98" s="454" t="s">
        <v>63</v>
      </c>
      <c r="C98" s="455" t="s">
        <v>151</v>
      </c>
      <c r="D98" s="360" t="s">
        <v>90</v>
      </c>
      <c r="E98" s="12"/>
      <c r="F98" s="251"/>
      <c r="G98" s="12"/>
      <c r="H98" s="12"/>
      <c r="I98" s="251"/>
      <c r="J98" s="459"/>
      <c r="K98" s="462"/>
      <c r="L98" s="73"/>
      <c r="M98" s="43"/>
      <c r="N98" s="206">
        <f>O98+R98</f>
        <v>1624.864</v>
      </c>
      <c r="O98" s="108">
        <v>1221.085</v>
      </c>
      <c r="P98" s="206"/>
      <c r="Q98" s="206"/>
      <c r="R98" s="206">
        <v>403.779</v>
      </c>
      <c r="S98" s="251"/>
      <c r="T98" s="360" t="s">
        <v>70</v>
      </c>
    </row>
    <row r="99" spans="2:22" ht="28.5" customHeight="1" x14ac:dyDescent="0.25">
      <c r="B99" s="454"/>
      <c r="C99" s="456"/>
      <c r="D99" s="458"/>
      <c r="E99" s="27"/>
      <c r="F99" s="445"/>
      <c r="G99" s="27"/>
      <c r="H99" s="27"/>
      <c r="I99" s="445"/>
      <c r="J99" s="460"/>
      <c r="K99" s="462"/>
      <c r="L99" s="73"/>
      <c r="M99" s="43"/>
      <c r="N99" s="255"/>
      <c r="O99" s="255" t="s">
        <v>52</v>
      </c>
      <c r="P99" s="255"/>
      <c r="Q99" s="255"/>
      <c r="R99" s="255"/>
      <c r="S99" s="445"/>
      <c r="T99" s="458"/>
    </row>
    <row r="100" spans="2:22" ht="17.25" customHeight="1" x14ac:dyDescent="0.25">
      <c r="B100" s="454"/>
      <c r="C100" s="457"/>
      <c r="D100" s="361"/>
      <c r="E100" s="109"/>
      <c r="F100" s="245"/>
      <c r="G100" s="109"/>
      <c r="H100" s="109"/>
      <c r="I100" s="245"/>
      <c r="J100" s="461"/>
      <c r="K100" s="462"/>
      <c r="L100" s="111"/>
      <c r="M100" s="110"/>
      <c r="N100" s="207"/>
      <c r="O100" s="207"/>
      <c r="P100" s="207"/>
      <c r="Q100" s="207"/>
      <c r="R100" s="207"/>
      <c r="S100" s="245"/>
      <c r="T100" s="361"/>
    </row>
    <row r="101" spans="2:22" x14ac:dyDescent="0.25">
      <c r="B101" s="245" t="s">
        <v>154</v>
      </c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</row>
    <row r="102" spans="2:22" ht="54" customHeight="1" thickBot="1" x14ac:dyDescent="0.3">
      <c r="B102" s="2" t="s">
        <v>67</v>
      </c>
      <c r="C102" s="198" t="s">
        <v>155</v>
      </c>
      <c r="D102" s="199"/>
      <c r="E102" s="2"/>
      <c r="F102" s="10">
        <f>I102+J102</f>
        <v>20000</v>
      </c>
      <c r="G102" s="10"/>
      <c r="H102" s="10"/>
      <c r="I102" s="10">
        <v>18000</v>
      </c>
      <c r="J102" s="10">
        <v>2000</v>
      </c>
      <c r="K102" s="10"/>
      <c r="L102" s="2"/>
      <c r="M102" s="2"/>
      <c r="N102" s="2"/>
      <c r="O102" s="2"/>
      <c r="P102" s="2"/>
      <c r="Q102" s="2"/>
      <c r="R102" s="2"/>
      <c r="S102" s="2"/>
      <c r="T102" s="2"/>
    </row>
    <row r="103" spans="2:22" ht="16.5" thickTop="1" thickBot="1" x14ac:dyDescent="0.3">
      <c r="B103" s="342" t="s">
        <v>112</v>
      </c>
      <c r="C103" s="343" t="s">
        <v>118</v>
      </c>
      <c r="D103" s="343" t="s">
        <v>1</v>
      </c>
      <c r="E103" s="197"/>
      <c r="F103" s="378" t="s">
        <v>113</v>
      </c>
      <c r="G103" s="378"/>
      <c r="H103" s="378"/>
      <c r="I103" s="378"/>
      <c r="J103" s="378"/>
      <c r="K103" s="379"/>
      <c r="L103" s="194"/>
      <c r="M103" s="195"/>
      <c r="N103" s="378" t="s">
        <v>114</v>
      </c>
      <c r="O103" s="378"/>
      <c r="P103" s="378"/>
      <c r="Q103" s="378"/>
      <c r="R103" s="378"/>
      <c r="S103" s="380"/>
      <c r="T103" s="381" t="s">
        <v>133</v>
      </c>
    </row>
    <row r="104" spans="2:22" ht="15.75" thickBot="1" x14ac:dyDescent="0.3">
      <c r="B104" s="316"/>
      <c r="C104" s="319"/>
      <c r="D104" s="319"/>
      <c r="E104" s="196"/>
      <c r="F104" s="300" t="s">
        <v>4</v>
      </c>
      <c r="G104" s="144"/>
      <c r="H104" s="146"/>
      <c r="I104" s="322" t="s">
        <v>6</v>
      </c>
      <c r="J104" s="322"/>
      <c r="K104" s="323"/>
      <c r="L104" s="134"/>
      <c r="M104" s="76"/>
      <c r="N104" s="382" t="s">
        <v>4</v>
      </c>
      <c r="O104" s="321" t="s">
        <v>6</v>
      </c>
      <c r="P104" s="322"/>
      <c r="Q104" s="322"/>
      <c r="R104" s="322"/>
      <c r="S104" s="324"/>
      <c r="T104" s="344"/>
    </row>
    <row r="105" spans="2:22" x14ac:dyDescent="0.25">
      <c r="B105" s="316"/>
      <c r="C105" s="319"/>
      <c r="D105" s="319"/>
      <c r="E105" s="138"/>
      <c r="F105" s="301"/>
      <c r="G105" s="134"/>
      <c r="H105" s="130"/>
      <c r="I105" s="347" t="s">
        <v>7</v>
      </c>
      <c r="J105" s="350" t="s">
        <v>23</v>
      </c>
      <c r="K105" s="351" t="s">
        <v>53</v>
      </c>
      <c r="L105" s="134"/>
      <c r="M105" s="76"/>
      <c r="N105" s="301"/>
      <c r="O105" s="350" t="s">
        <v>145</v>
      </c>
      <c r="P105" s="463" t="s">
        <v>123</v>
      </c>
      <c r="Q105" s="350" t="s">
        <v>85</v>
      </c>
      <c r="R105" s="350" t="s">
        <v>115</v>
      </c>
      <c r="S105" s="464" t="s">
        <v>116</v>
      </c>
      <c r="T105" s="344"/>
    </row>
    <row r="106" spans="2:22" x14ac:dyDescent="0.25">
      <c r="B106" s="316"/>
      <c r="C106" s="319"/>
      <c r="D106" s="319"/>
      <c r="E106" s="138"/>
      <c r="F106" s="301"/>
      <c r="G106" s="134"/>
      <c r="H106" s="130"/>
      <c r="I106" s="348"/>
      <c r="J106" s="326"/>
      <c r="K106" s="333"/>
      <c r="L106" s="134"/>
      <c r="M106" s="76"/>
      <c r="N106" s="301"/>
      <c r="O106" s="326"/>
      <c r="P106" s="336"/>
      <c r="Q106" s="326"/>
      <c r="R106" s="326"/>
      <c r="S106" s="344"/>
      <c r="T106" s="344"/>
    </row>
    <row r="107" spans="2:22" x14ac:dyDescent="0.25">
      <c r="B107" s="316"/>
      <c r="C107" s="319"/>
      <c r="D107" s="319"/>
      <c r="E107" s="138"/>
      <c r="F107" s="301"/>
      <c r="G107" s="134"/>
      <c r="H107" s="130"/>
      <c r="I107" s="348"/>
      <c r="J107" s="326"/>
      <c r="K107" s="333"/>
      <c r="L107" s="134"/>
      <c r="M107" s="76"/>
      <c r="N107" s="301"/>
      <c r="O107" s="326"/>
      <c r="P107" s="336"/>
      <c r="Q107" s="326"/>
      <c r="R107" s="326"/>
      <c r="S107" s="344"/>
      <c r="T107" s="344"/>
    </row>
    <row r="108" spans="2:22" ht="19.5" customHeight="1" thickBot="1" x14ac:dyDescent="0.3">
      <c r="B108" s="317"/>
      <c r="C108" s="320"/>
      <c r="D108" s="320"/>
      <c r="E108" s="139"/>
      <c r="F108" s="302"/>
      <c r="G108" s="81"/>
      <c r="H108" s="136"/>
      <c r="I108" s="349"/>
      <c r="J108" s="327"/>
      <c r="K108" s="334"/>
      <c r="L108" s="81"/>
      <c r="M108" s="77"/>
      <c r="N108" s="302"/>
      <c r="O108" s="327"/>
      <c r="P108" s="337"/>
      <c r="Q108" s="327"/>
      <c r="R108" s="327"/>
      <c r="S108" s="345"/>
      <c r="T108" s="345"/>
    </row>
    <row r="109" spans="2:22" x14ac:dyDescent="0.25">
      <c r="B109" s="245" t="s">
        <v>39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</row>
    <row r="110" spans="2:22" ht="25.5" x14ac:dyDescent="0.25">
      <c r="B110" s="374" t="s">
        <v>97</v>
      </c>
      <c r="C110" s="375"/>
      <c r="D110" s="376"/>
      <c r="E110" s="55"/>
      <c r="F110" s="55">
        <f>I110+J110+K110</f>
        <v>23745.599999999999</v>
      </c>
      <c r="G110" s="55"/>
      <c r="H110" s="55"/>
      <c r="I110" s="55">
        <v>5790</v>
      </c>
      <c r="J110" s="55">
        <v>11157</v>
      </c>
      <c r="K110" s="84">
        <v>6798.6</v>
      </c>
      <c r="L110" s="73"/>
      <c r="M110" s="55"/>
      <c r="N110" s="55">
        <f>O110+Q110+R110+S110</f>
        <v>23427.326999999997</v>
      </c>
      <c r="O110" s="55">
        <f>O114+O122+O124+O127</f>
        <v>6481.7070000000003</v>
      </c>
      <c r="P110" s="55"/>
      <c r="Q110" s="55">
        <v>333.78</v>
      </c>
      <c r="R110" s="55">
        <v>15594.92</v>
      </c>
      <c r="S110" s="55">
        <v>1016.92</v>
      </c>
      <c r="T110" s="55" t="s">
        <v>142</v>
      </c>
    </row>
    <row r="111" spans="2:22" ht="30" customHeight="1" x14ac:dyDescent="0.25">
      <c r="B111" s="55" t="s">
        <v>94</v>
      </c>
      <c r="C111" s="55"/>
      <c r="D111" s="55"/>
      <c r="E111" s="55"/>
      <c r="F111" s="55"/>
      <c r="G111" s="55"/>
      <c r="H111" s="55"/>
      <c r="I111" s="55"/>
      <c r="J111" s="55"/>
      <c r="K111" s="84"/>
      <c r="L111" s="73"/>
      <c r="M111" s="55"/>
      <c r="N111" s="55"/>
      <c r="O111" s="55"/>
      <c r="P111" s="55"/>
      <c r="Q111" s="55"/>
      <c r="R111" s="55"/>
      <c r="S111" s="55"/>
      <c r="T111" s="55"/>
      <c r="V111" s="1"/>
    </row>
    <row r="112" spans="2:22" ht="14.25" customHeight="1" x14ac:dyDescent="0.25">
      <c r="B112" s="17" t="s">
        <v>40</v>
      </c>
      <c r="C112" s="261" t="s">
        <v>121</v>
      </c>
      <c r="D112" s="370">
        <v>2017</v>
      </c>
      <c r="E112" s="12"/>
      <c r="F112" s="12"/>
      <c r="G112" s="12"/>
      <c r="H112" s="12"/>
      <c r="I112" s="12"/>
      <c r="J112" s="12"/>
      <c r="K112" s="84"/>
      <c r="L112" s="73"/>
      <c r="M112" s="12"/>
      <c r="N112" s="28">
        <f>O112+P112+Q112+R112+S112</f>
        <v>349.28</v>
      </c>
      <c r="O112" s="3"/>
      <c r="P112" s="3"/>
      <c r="Q112" s="3">
        <v>333.78</v>
      </c>
      <c r="R112" s="30"/>
      <c r="S112" s="3">
        <v>15.5</v>
      </c>
      <c r="T112" s="3" t="s">
        <v>41</v>
      </c>
    </row>
    <row r="113" spans="2:22" ht="15" customHeight="1" x14ac:dyDescent="0.25">
      <c r="B113" s="17" t="s">
        <v>74</v>
      </c>
      <c r="C113" s="446"/>
      <c r="D113" s="364"/>
      <c r="E113" s="12"/>
      <c r="F113" s="13">
        <f>I113+J113+K113</f>
        <v>286</v>
      </c>
      <c r="G113" s="12"/>
      <c r="H113" s="12"/>
      <c r="I113" s="13">
        <v>71</v>
      </c>
      <c r="J113" s="13">
        <v>188</v>
      </c>
      <c r="K113" s="87">
        <v>27</v>
      </c>
      <c r="L113" s="73"/>
      <c r="M113" s="12"/>
      <c r="N113" s="3">
        <f>O113+P113+Q113+R113+S113</f>
        <v>310</v>
      </c>
      <c r="O113" s="24"/>
      <c r="P113" s="3"/>
      <c r="Q113" s="3"/>
      <c r="R113" s="3">
        <v>310</v>
      </c>
      <c r="S113" s="3"/>
      <c r="T113" s="3" t="s">
        <v>76</v>
      </c>
    </row>
    <row r="114" spans="2:22" ht="14.25" customHeight="1" x14ac:dyDescent="0.25">
      <c r="B114" s="259" t="s">
        <v>60</v>
      </c>
      <c r="C114" s="446"/>
      <c r="D114" s="364"/>
      <c r="E114" s="12"/>
      <c r="F114" s="251"/>
      <c r="G114" s="12"/>
      <c r="H114" s="12"/>
      <c r="I114" s="251"/>
      <c r="J114" s="251"/>
      <c r="K114" s="340"/>
      <c r="L114" s="73"/>
      <c r="M114" s="12"/>
      <c r="N114" s="252">
        <f>O114+P114+Q114+R114+S114</f>
        <v>1587.0300000000002</v>
      </c>
      <c r="O114" s="24">
        <v>1400.63</v>
      </c>
      <c r="P114" s="266"/>
      <c r="Q114" s="206"/>
      <c r="R114" s="206">
        <v>186.4</v>
      </c>
      <c r="S114" s="206"/>
      <c r="T114" s="206" t="s">
        <v>132</v>
      </c>
      <c r="V114" s="1"/>
    </row>
    <row r="115" spans="2:22" ht="22.5" customHeight="1" x14ac:dyDescent="0.25">
      <c r="B115" s="260"/>
      <c r="C115" s="446"/>
      <c r="D115" s="364"/>
      <c r="E115" s="27"/>
      <c r="F115" s="245"/>
      <c r="G115" s="27"/>
      <c r="H115" s="27"/>
      <c r="I115" s="245"/>
      <c r="J115" s="245"/>
      <c r="K115" s="341"/>
      <c r="L115" s="73"/>
      <c r="M115" s="27"/>
      <c r="N115" s="254"/>
      <c r="O115" s="119" t="s">
        <v>89</v>
      </c>
      <c r="P115" s="268"/>
      <c r="Q115" s="207"/>
      <c r="R115" s="207"/>
      <c r="S115" s="207"/>
      <c r="T115" s="207"/>
    </row>
    <row r="116" spans="2:22" x14ac:dyDescent="0.25">
      <c r="B116" s="17" t="s">
        <v>42</v>
      </c>
      <c r="C116" s="446"/>
      <c r="D116" s="364"/>
      <c r="E116" s="12"/>
      <c r="F116" s="13">
        <f>I116+J116+K116</f>
        <v>3016</v>
      </c>
      <c r="G116" s="12"/>
      <c r="H116" s="12"/>
      <c r="I116" s="13">
        <v>755</v>
      </c>
      <c r="J116" s="13">
        <v>1979</v>
      </c>
      <c r="K116" s="87">
        <v>282</v>
      </c>
      <c r="L116" s="73"/>
      <c r="M116" s="12"/>
      <c r="N116" s="3">
        <f t="shared" ref="N116:N129" si="3">O116+P116+Q116+R116+S116</f>
        <v>193.4</v>
      </c>
      <c r="O116" s="25"/>
      <c r="P116" s="3"/>
      <c r="Q116" s="3"/>
      <c r="R116" s="3">
        <v>193.4</v>
      </c>
      <c r="S116" s="3"/>
      <c r="T116" s="3" t="s">
        <v>110</v>
      </c>
    </row>
    <row r="117" spans="2:22" x14ac:dyDescent="0.25">
      <c r="B117" s="17" t="s">
        <v>43</v>
      </c>
      <c r="C117" s="446"/>
      <c r="D117" s="364"/>
      <c r="E117" s="12"/>
      <c r="F117" s="13">
        <f t="shared" ref="F117:F138" si="4">I117+J117+K117</f>
        <v>361</v>
      </c>
      <c r="G117" s="12"/>
      <c r="H117" s="12"/>
      <c r="I117" s="13">
        <v>89</v>
      </c>
      <c r="J117" s="13">
        <v>234</v>
      </c>
      <c r="K117" s="87">
        <v>38</v>
      </c>
      <c r="L117" s="73"/>
      <c r="M117" s="12"/>
      <c r="N117" s="3">
        <f t="shared" si="3"/>
        <v>742</v>
      </c>
      <c r="O117" s="3"/>
      <c r="P117" s="3"/>
      <c r="Q117" s="3"/>
      <c r="R117" s="3">
        <v>742</v>
      </c>
      <c r="S117" s="3"/>
      <c r="T117" s="3" t="s">
        <v>111</v>
      </c>
    </row>
    <row r="118" spans="2:22" x14ac:dyDescent="0.25">
      <c r="B118" s="17" t="s">
        <v>38</v>
      </c>
      <c r="C118" s="446"/>
      <c r="D118" s="364"/>
      <c r="E118" s="12"/>
      <c r="F118" s="13">
        <f t="shared" si="4"/>
        <v>942</v>
      </c>
      <c r="G118" s="12"/>
      <c r="H118" s="12"/>
      <c r="I118" s="13">
        <v>235</v>
      </c>
      <c r="J118" s="13">
        <v>613</v>
      </c>
      <c r="K118" s="87">
        <v>94</v>
      </c>
      <c r="L118" s="73"/>
      <c r="M118" s="12"/>
      <c r="N118" s="3">
        <f t="shared" si="3"/>
        <v>2370</v>
      </c>
      <c r="O118" s="3"/>
      <c r="P118" s="3"/>
      <c r="Q118" s="3"/>
      <c r="R118" s="3">
        <v>2370</v>
      </c>
      <c r="S118" s="3"/>
      <c r="T118" s="3" t="s">
        <v>110</v>
      </c>
    </row>
    <row r="119" spans="2:22" x14ac:dyDescent="0.25">
      <c r="B119" s="17" t="s">
        <v>71</v>
      </c>
      <c r="C119" s="446"/>
      <c r="D119" s="364"/>
      <c r="E119" s="12"/>
      <c r="F119" s="13">
        <f t="shared" si="4"/>
        <v>0</v>
      </c>
      <c r="G119" s="12"/>
      <c r="H119" s="12"/>
      <c r="I119" s="13"/>
      <c r="J119" s="13"/>
      <c r="K119" s="87"/>
      <c r="L119" s="73"/>
      <c r="M119" s="12"/>
      <c r="N119" s="3">
        <f t="shared" si="3"/>
        <v>3600</v>
      </c>
      <c r="O119" s="3"/>
      <c r="P119" s="3"/>
      <c r="Q119" s="3"/>
      <c r="R119" s="3">
        <v>3600</v>
      </c>
      <c r="S119" s="16"/>
      <c r="T119" s="3" t="s">
        <v>44</v>
      </c>
    </row>
    <row r="120" spans="2:22" x14ac:dyDescent="0.25">
      <c r="B120" s="17" t="s">
        <v>65</v>
      </c>
      <c r="C120" s="446"/>
      <c r="D120" s="364"/>
      <c r="E120" s="12"/>
      <c r="F120" s="13">
        <f t="shared" si="4"/>
        <v>0</v>
      </c>
      <c r="G120" s="12"/>
      <c r="H120" s="12"/>
      <c r="I120" s="13"/>
      <c r="J120" s="13"/>
      <c r="K120" s="87"/>
      <c r="L120" s="73"/>
      <c r="M120" s="12"/>
      <c r="N120" s="3">
        <f t="shared" si="3"/>
        <v>3432.15</v>
      </c>
      <c r="O120" s="3"/>
      <c r="P120" s="3"/>
      <c r="Q120" s="3"/>
      <c r="R120" s="3">
        <v>3189.35</v>
      </c>
      <c r="S120" s="11">
        <v>242.8</v>
      </c>
      <c r="T120" s="3" t="s">
        <v>137</v>
      </c>
    </row>
    <row r="121" spans="2:22" ht="12.75" customHeight="1" x14ac:dyDescent="0.25">
      <c r="B121" s="17" t="s">
        <v>77</v>
      </c>
      <c r="C121" s="447"/>
      <c r="D121" s="365"/>
      <c r="E121" s="12"/>
      <c r="F121" s="13">
        <f>I121+J121</f>
        <v>76.5</v>
      </c>
      <c r="G121" s="12"/>
      <c r="H121" s="12"/>
      <c r="I121" s="13">
        <v>69</v>
      </c>
      <c r="J121" s="13">
        <v>7.5</v>
      </c>
      <c r="K121" s="87"/>
      <c r="L121" s="73"/>
      <c r="M121" s="12"/>
      <c r="N121" s="3">
        <f t="shared" si="3"/>
        <v>15.5</v>
      </c>
      <c r="O121" s="24"/>
      <c r="P121" s="3"/>
      <c r="Q121" s="3"/>
      <c r="R121" s="3">
        <v>15.5</v>
      </c>
      <c r="S121" s="11"/>
      <c r="T121" s="3" t="s">
        <v>78</v>
      </c>
    </row>
    <row r="122" spans="2:22" ht="28.5" customHeight="1" x14ac:dyDescent="0.25">
      <c r="B122" s="259" t="s">
        <v>29</v>
      </c>
      <c r="C122" s="362" t="s">
        <v>150</v>
      </c>
      <c r="D122" s="360" t="s">
        <v>92</v>
      </c>
      <c r="E122" s="12"/>
      <c r="F122" s="360">
        <f t="shared" si="4"/>
        <v>190</v>
      </c>
      <c r="G122" s="12"/>
      <c r="H122" s="12"/>
      <c r="I122" s="360"/>
      <c r="J122" s="360">
        <v>171</v>
      </c>
      <c r="K122" s="368">
        <v>19</v>
      </c>
      <c r="L122" s="73"/>
      <c r="M122" s="12"/>
      <c r="N122" s="252">
        <f t="shared" si="3"/>
        <v>5080.6770000000006</v>
      </c>
      <c r="O122" s="24">
        <v>4110.8770000000004</v>
      </c>
      <c r="P122" s="266"/>
      <c r="Q122" s="206"/>
      <c r="R122" s="250">
        <v>969.8</v>
      </c>
      <c r="S122" s="206"/>
      <c r="T122" s="206" t="s">
        <v>45</v>
      </c>
    </row>
    <row r="123" spans="2:22" ht="60" customHeight="1" x14ac:dyDescent="0.25">
      <c r="B123" s="260"/>
      <c r="C123" s="363"/>
      <c r="D123" s="361"/>
      <c r="E123" s="27"/>
      <c r="F123" s="361"/>
      <c r="G123" s="27"/>
      <c r="H123" s="27"/>
      <c r="I123" s="361"/>
      <c r="J123" s="361"/>
      <c r="K123" s="369"/>
      <c r="L123" s="73"/>
      <c r="M123" s="27"/>
      <c r="N123" s="254"/>
      <c r="O123" s="120" t="s">
        <v>52</v>
      </c>
      <c r="P123" s="268"/>
      <c r="Q123" s="207"/>
      <c r="R123" s="250"/>
      <c r="S123" s="207"/>
      <c r="T123" s="207"/>
    </row>
    <row r="124" spans="2:22" ht="15" customHeight="1" x14ac:dyDescent="0.25">
      <c r="B124" s="259" t="s">
        <v>67</v>
      </c>
      <c r="C124" s="261" t="s">
        <v>121</v>
      </c>
      <c r="D124" s="370">
        <v>2017</v>
      </c>
      <c r="E124" s="55"/>
      <c r="F124" s="360">
        <f>I124+J124+K124</f>
        <v>1032</v>
      </c>
      <c r="G124" s="55"/>
      <c r="H124" s="55"/>
      <c r="I124" s="360">
        <v>258</v>
      </c>
      <c r="J124" s="360">
        <v>671</v>
      </c>
      <c r="K124" s="368">
        <v>103</v>
      </c>
      <c r="L124" s="73"/>
      <c r="M124" s="55"/>
      <c r="N124" s="252">
        <f>O124+R124</f>
        <v>744.71</v>
      </c>
      <c r="O124" s="51">
        <v>670.2</v>
      </c>
      <c r="P124" s="206"/>
      <c r="Q124" s="206"/>
      <c r="R124" s="206">
        <v>74.510000000000005</v>
      </c>
      <c r="S124" s="206"/>
      <c r="T124" s="206" t="s">
        <v>124</v>
      </c>
    </row>
    <row r="125" spans="2:22" ht="12.75" customHeight="1" x14ac:dyDescent="0.25">
      <c r="B125" s="260"/>
      <c r="C125" s="262"/>
      <c r="D125" s="364"/>
      <c r="E125" s="55"/>
      <c r="F125" s="361"/>
      <c r="G125" s="55"/>
      <c r="H125" s="55"/>
      <c r="I125" s="361"/>
      <c r="J125" s="361"/>
      <c r="K125" s="369"/>
      <c r="L125" s="73"/>
      <c r="M125" s="55"/>
      <c r="N125" s="254"/>
      <c r="O125" s="52" t="s">
        <v>52</v>
      </c>
      <c r="P125" s="207"/>
      <c r="Q125" s="207"/>
      <c r="R125" s="207"/>
      <c r="S125" s="207"/>
      <c r="T125" s="207"/>
    </row>
    <row r="126" spans="2:22" ht="15" customHeight="1" x14ac:dyDescent="0.25">
      <c r="B126" s="29" t="s">
        <v>54</v>
      </c>
      <c r="C126" s="262"/>
      <c r="D126" s="364"/>
      <c r="E126" s="12"/>
      <c r="F126" s="13">
        <f t="shared" si="4"/>
        <v>1926</v>
      </c>
      <c r="G126" s="12"/>
      <c r="H126" s="12"/>
      <c r="I126" s="13">
        <v>481</v>
      </c>
      <c r="J126" s="13">
        <v>1253</v>
      </c>
      <c r="K126" s="87">
        <v>192</v>
      </c>
      <c r="L126" s="73"/>
      <c r="M126" s="12"/>
      <c r="N126" s="3">
        <f t="shared" si="3"/>
        <v>933.1</v>
      </c>
      <c r="O126" s="53"/>
      <c r="P126" s="3"/>
      <c r="Q126" s="3"/>
      <c r="R126" s="14">
        <v>933.1</v>
      </c>
      <c r="S126" s="3"/>
      <c r="T126" s="3" t="s">
        <v>87</v>
      </c>
    </row>
    <row r="127" spans="2:22" ht="13.5" customHeight="1" x14ac:dyDescent="0.25">
      <c r="B127" s="259" t="s">
        <v>81</v>
      </c>
      <c r="C127" s="262"/>
      <c r="D127" s="364"/>
      <c r="E127" s="21"/>
      <c r="F127" s="360"/>
      <c r="G127" s="21"/>
      <c r="H127" s="21"/>
      <c r="I127" s="360">
        <v>140</v>
      </c>
      <c r="J127" s="360">
        <v>365</v>
      </c>
      <c r="K127" s="368">
        <v>55</v>
      </c>
      <c r="L127" s="73"/>
      <c r="M127" s="21"/>
      <c r="N127" s="252">
        <f t="shared" si="3"/>
        <v>331.9</v>
      </c>
      <c r="O127" s="51">
        <v>300</v>
      </c>
      <c r="P127" s="206"/>
      <c r="Q127" s="206"/>
      <c r="R127" s="452"/>
      <c r="S127" s="206">
        <v>31.9</v>
      </c>
      <c r="T127" s="206" t="s">
        <v>83</v>
      </c>
    </row>
    <row r="128" spans="2:22" ht="9" customHeight="1" x14ac:dyDescent="0.25">
      <c r="B128" s="260"/>
      <c r="C128" s="262"/>
      <c r="D128" s="364"/>
      <c r="E128" s="55"/>
      <c r="F128" s="361"/>
      <c r="G128" s="55"/>
      <c r="H128" s="55"/>
      <c r="I128" s="361"/>
      <c r="J128" s="361"/>
      <c r="K128" s="369"/>
      <c r="L128" s="73"/>
      <c r="M128" s="55"/>
      <c r="N128" s="254"/>
      <c r="O128" s="119" t="s">
        <v>89</v>
      </c>
      <c r="P128" s="207"/>
      <c r="Q128" s="207"/>
      <c r="R128" s="453"/>
      <c r="S128" s="207"/>
      <c r="T128" s="207"/>
    </row>
    <row r="129" spans="2:22" x14ac:dyDescent="0.25">
      <c r="B129" s="17" t="s">
        <v>66</v>
      </c>
      <c r="C129" s="262"/>
      <c r="D129" s="364"/>
      <c r="E129" s="12"/>
      <c r="F129" s="13">
        <f t="shared" si="4"/>
        <v>0</v>
      </c>
      <c r="G129" s="12"/>
      <c r="H129" s="12"/>
      <c r="I129" s="13"/>
      <c r="J129" s="13"/>
      <c r="K129" s="87"/>
      <c r="L129" s="73"/>
      <c r="M129" s="12"/>
      <c r="N129" s="3">
        <f t="shared" si="3"/>
        <v>1679</v>
      </c>
      <c r="O129" s="52"/>
      <c r="P129" s="3"/>
      <c r="Q129" s="3"/>
      <c r="R129" s="14">
        <v>1679</v>
      </c>
      <c r="S129" s="3"/>
      <c r="T129" s="3" t="s">
        <v>130</v>
      </c>
    </row>
    <row r="130" spans="2:22" ht="15.75" thickBot="1" x14ac:dyDescent="0.3">
      <c r="B130" s="17" t="s">
        <v>46</v>
      </c>
      <c r="C130" s="263"/>
      <c r="D130" s="365"/>
      <c r="E130" s="12"/>
      <c r="F130" s="13">
        <f t="shared" si="4"/>
        <v>942</v>
      </c>
      <c r="G130" s="12"/>
      <c r="H130" s="12"/>
      <c r="I130" s="13">
        <v>235</v>
      </c>
      <c r="J130" s="13">
        <v>613</v>
      </c>
      <c r="K130" s="87">
        <v>94</v>
      </c>
      <c r="L130" s="73"/>
      <c r="M130" s="12"/>
      <c r="N130" s="3">
        <f>O130+P130+Q130+R130+S130</f>
        <v>874.2</v>
      </c>
      <c r="O130" s="3"/>
      <c r="P130" s="3"/>
      <c r="Q130" s="3"/>
      <c r="R130" s="3">
        <v>864.2</v>
      </c>
      <c r="S130" s="3">
        <v>10</v>
      </c>
      <c r="T130" s="3" t="s">
        <v>47</v>
      </c>
    </row>
    <row r="131" spans="2:22" ht="15.75" thickBot="1" x14ac:dyDescent="0.3">
      <c r="B131" s="208" t="s">
        <v>112</v>
      </c>
      <c r="C131" s="211" t="s">
        <v>118</v>
      </c>
      <c r="D131" s="214" t="s">
        <v>1</v>
      </c>
      <c r="E131" s="150"/>
      <c r="F131" s="217" t="s">
        <v>113</v>
      </c>
      <c r="G131" s="218"/>
      <c r="H131" s="218"/>
      <c r="I131" s="218"/>
      <c r="J131" s="218"/>
      <c r="K131" s="219"/>
      <c r="L131" s="165"/>
      <c r="M131" s="151"/>
      <c r="N131" s="220" t="s">
        <v>114</v>
      </c>
      <c r="O131" s="218"/>
      <c r="P131" s="218"/>
      <c r="Q131" s="218"/>
      <c r="R131" s="218"/>
      <c r="S131" s="221"/>
      <c r="T131" s="221" t="s">
        <v>133</v>
      </c>
    </row>
    <row r="132" spans="2:22" ht="15.75" thickBot="1" x14ac:dyDescent="0.3">
      <c r="B132" s="209"/>
      <c r="C132" s="212"/>
      <c r="D132" s="215"/>
      <c r="E132" s="148"/>
      <c r="F132" s="224" t="s">
        <v>4</v>
      </c>
      <c r="G132" s="135"/>
      <c r="H132" s="131"/>
      <c r="I132" s="217" t="s">
        <v>6</v>
      </c>
      <c r="J132" s="218"/>
      <c r="K132" s="227"/>
      <c r="L132" s="132"/>
      <c r="M132" s="75"/>
      <c r="N132" s="228" t="s">
        <v>4</v>
      </c>
      <c r="O132" s="231" t="s">
        <v>6</v>
      </c>
      <c r="P132" s="232"/>
      <c r="Q132" s="232"/>
      <c r="R132" s="232"/>
      <c r="S132" s="233"/>
      <c r="T132" s="222"/>
    </row>
    <row r="133" spans="2:22" x14ac:dyDescent="0.25">
      <c r="B133" s="209"/>
      <c r="C133" s="212"/>
      <c r="D133" s="215"/>
      <c r="E133" s="148"/>
      <c r="F133" s="225"/>
      <c r="G133" s="130"/>
      <c r="H133" s="133"/>
      <c r="I133" s="234" t="s">
        <v>7</v>
      </c>
      <c r="J133" s="234" t="s">
        <v>23</v>
      </c>
      <c r="K133" s="237" t="s">
        <v>53</v>
      </c>
      <c r="L133" s="134"/>
      <c r="M133" s="76"/>
      <c r="N133" s="229"/>
      <c r="O133" s="234" t="s">
        <v>145</v>
      </c>
      <c r="P133" s="240" t="s">
        <v>123</v>
      </c>
      <c r="Q133" s="234" t="s">
        <v>85</v>
      </c>
      <c r="R133" s="234" t="s">
        <v>115</v>
      </c>
      <c r="S133" s="222" t="s">
        <v>116</v>
      </c>
      <c r="T133" s="222"/>
    </row>
    <row r="134" spans="2:22" x14ac:dyDescent="0.25">
      <c r="B134" s="209"/>
      <c r="C134" s="212"/>
      <c r="D134" s="215"/>
      <c r="E134" s="148"/>
      <c r="F134" s="225"/>
      <c r="G134" s="130"/>
      <c r="H134" s="133"/>
      <c r="I134" s="235"/>
      <c r="J134" s="235"/>
      <c r="K134" s="238"/>
      <c r="L134" s="134"/>
      <c r="M134" s="76"/>
      <c r="N134" s="229"/>
      <c r="O134" s="235"/>
      <c r="P134" s="241"/>
      <c r="Q134" s="235"/>
      <c r="R134" s="235"/>
      <c r="S134" s="222"/>
      <c r="T134" s="222"/>
    </row>
    <row r="135" spans="2:22" x14ac:dyDescent="0.25">
      <c r="B135" s="209"/>
      <c r="C135" s="212"/>
      <c r="D135" s="215"/>
      <c r="E135" s="148"/>
      <c r="F135" s="225"/>
      <c r="G135" s="130"/>
      <c r="H135" s="133"/>
      <c r="I135" s="235"/>
      <c r="J135" s="235"/>
      <c r="K135" s="238"/>
      <c r="L135" s="134"/>
      <c r="M135" s="76"/>
      <c r="N135" s="229"/>
      <c r="O135" s="235"/>
      <c r="P135" s="241"/>
      <c r="Q135" s="235"/>
      <c r="R135" s="235"/>
      <c r="S135" s="222"/>
      <c r="T135" s="222"/>
    </row>
    <row r="136" spans="2:22" ht="22.5" customHeight="1" thickBot="1" x14ac:dyDescent="0.3">
      <c r="B136" s="210"/>
      <c r="C136" s="213"/>
      <c r="D136" s="216"/>
      <c r="E136" s="149"/>
      <c r="F136" s="226"/>
      <c r="G136" s="136"/>
      <c r="H136" s="140"/>
      <c r="I136" s="236"/>
      <c r="J136" s="236"/>
      <c r="K136" s="239"/>
      <c r="L136" s="81"/>
      <c r="M136" s="77"/>
      <c r="N136" s="230"/>
      <c r="O136" s="236"/>
      <c r="P136" s="242"/>
      <c r="Q136" s="236"/>
      <c r="R136" s="236"/>
      <c r="S136" s="223"/>
      <c r="T136" s="223"/>
    </row>
    <row r="137" spans="2:22" ht="21.75" customHeight="1" x14ac:dyDescent="0.25">
      <c r="B137" s="22" t="s">
        <v>84</v>
      </c>
      <c r="C137" s="262" t="s">
        <v>121</v>
      </c>
      <c r="D137" s="364">
        <v>2017</v>
      </c>
      <c r="E137" s="21"/>
      <c r="F137" s="13">
        <f t="shared" si="4"/>
        <v>349</v>
      </c>
      <c r="G137" s="21"/>
      <c r="H137" s="21"/>
      <c r="I137" s="13">
        <v>87</v>
      </c>
      <c r="J137" s="13">
        <v>228</v>
      </c>
      <c r="K137" s="87">
        <v>34</v>
      </c>
      <c r="L137" s="73"/>
      <c r="M137" s="21"/>
      <c r="N137" s="23">
        <f>O137+P137+Q137+R137+S137</f>
        <v>869.78</v>
      </c>
      <c r="O137" s="23"/>
      <c r="P137" s="23"/>
      <c r="Q137" s="23"/>
      <c r="R137" s="23">
        <v>153.06</v>
      </c>
      <c r="S137" s="23">
        <v>716.72</v>
      </c>
      <c r="T137" s="23" t="s">
        <v>127</v>
      </c>
    </row>
    <row r="138" spans="2:22" ht="33" customHeight="1" x14ac:dyDescent="0.25">
      <c r="B138" s="17" t="s">
        <v>57</v>
      </c>
      <c r="C138" s="262"/>
      <c r="D138" s="364"/>
      <c r="E138" s="12"/>
      <c r="F138" s="13">
        <f t="shared" si="4"/>
        <v>1047</v>
      </c>
      <c r="G138" s="12"/>
      <c r="H138" s="12"/>
      <c r="I138" s="13">
        <v>262</v>
      </c>
      <c r="J138" s="13">
        <v>681</v>
      </c>
      <c r="K138" s="87">
        <v>104</v>
      </c>
      <c r="L138" s="73"/>
      <c r="M138" s="12"/>
      <c r="N138" s="3">
        <f>O138+P138+Q138+R138+S138</f>
        <v>46.8</v>
      </c>
      <c r="O138" s="3"/>
      <c r="P138" s="3"/>
      <c r="Q138" s="3"/>
      <c r="R138" s="3">
        <v>46.8</v>
      </c>
      <c r="S138" s="3"/>
      <c r="T138" s="3" t="s">
        <v>58</v>
      </c>
    </row>
    <row r="139" spans="2:22" ht="23.25" customHeight="1" x14ac:dyDescent="0.25">
      <c r="B139" s="29" t="s">
        <v>91</v>
      </c>
      <c r="C139" s="263"/>
      <c r="D139" s="365"/>
      <c r="E139" s="34"/>
      <c r="F139" s="13"/>
      <c r="G139" s="34"/>
      <c r="H139" s="34"/>
      <c r="I139" s="13"/>
      <c r="J139" s="13"/>
      <c r="K139" s="87"/>
      <c r="L139" s="73"/>
      <c r="M139" s="34"/>
      <c r="N139" s="33">
        <f>O139+P139+Q139+R139+S139</f>
        <v>267.79700000000003</v>
      </c>
      <c r="O139" s="33"/>
      <c r="P139" s="33"/>
      <c r="Q139" s="33"/>
      <c r="R139" s="33">
        <v>267.79700000000003</v>
      </c>
      <c r="S139" s="33"/>
      <c r="T139" s="33" t="s">
        <v>131</v>
      </c>
    </row>
    <row r="140" spans="2:22" x14ac:dyDescent="0.25">
      <c r="B140" s="244" t="s">
        <v>48</v>
      </c>
      <c r="C140" s="245"/>
      <c r="D140" s="245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</row>
    <row r="141" spans="2:22" ht="25.5" x14ac:dyDescent="0.25">
      <c r="B141" s="374" t="s">
        <v>97</v>
      </c>
      <c r="C141" s="375"/>
      <c r="D141" s="376"/>
      <c r="E141" s="58"/>
      <c r="F141" s="58"/>
      <c r="G141" s="58"/>
      <c r="H141" s="58"/>
      <c r="I141" s="58"/>
      <c r="J141" s="58">
        <v>1284</v>
      </c>
      <c r="K141" s="84">
        <v>168</v>
      </c>
      <c r="L141" s="73"/>
      <c r="M141" s="58"/>
      <c r="N141" s="58">
        <f>O141+Q141+R141+S141</f>
        <v>11498.44</v>
      </c>
      <c r="O141" s="58">
        <f>O143+O150</f>
        <v>10512.02</v>
      </c>
      <c r="P141" s="58">
        <v>291</v>
      </c>
      <c r="Q141" s="58">
        <v>374.71</v>
      </c>
      <c r="R141" s="58">
        <v>575.16999999999996</v>
      </c>
      <c r="S141" s="58">
        <v>36.54</v>
      </c>
      <c r="T141" s="58" t="s">
        <v>143</v>
      </c>
    </row>
    <row r="142" spans="2:22" ht="24" customHeight="1" x14ac:dyDescent="0.25">
      <c r="B142" s="58" t="s">
        <v>94</v>
      </c>
      <c r="C142" s="58"/>
      <c r="D142" s="58"/>
      <c r="E142" s="58"/>
      <c r="F142" s="58"/>
      <c r="G142" s="58"/>
      <c r="H142" s="58"/>
      <c r="I142" s="58"/>
      <c r="J142" s="58"/>
      <c r="K142" s="84"/>
      <c r="L142" s="73"/>
      <c r="M142" s="58"/>
      <c r="N142" s="58"/>
      <c r="O142" s="92"/>
      <c r="P142" s="92"/>
      <c r="Q142" s="58"/>
      <c r="R142" s="58"/>
      <c r="S142" s="58"/>
      <c r="T142" s="58"/>
    </row>
    <row r="143" spans="2:22" ht="18.75" customHeight="1" x14ac:dyDescent="0.25">
      <c r="B143" s="259" t="s">
        <v>34</v>
      </c>
      <c r="C143" s="448" t="s">
        <v>126</v>
      </c>
      <c r="D143" s="251"/>
      <c r="E143" s="94"/>
      <c r="F143" s="251"/>
      <c r="G143" s="94"/>
      <c r="H143" s="94"/>
      <c r="I143" s="251"/>
      <c r="J143" s="251"/>
      <c r="K143" s="340"/>
      <c r="L143" s="95"/>
      <c r="M143" s="94"/>
      <c r="N143" s="450"/>
      <c r="O143" s="97">
        <v>9498.01</v>
      </c>
      <c r="P143" s="93">
        <v>291</v>
      </c>
      <c r="Q143" s="251"/>
      <c r="R143" s="251"/>
      <c r="S143" s="251"/>
      <c r="T143" s="360" t="s">
        <v>83</v>
      </c>
    </row>
    <row r="144" spans="2:22" ht="41.25" customHeight="1" x14ac:dyDescent="0.25">
      <c r="B144" s="260"/>
      <c r="C144" s="449"/>
      <c r="D144" s="245"/>
      <c r="E144" s="94"/>
      <c r="F144" s="245"/>
      <c r="G144" s="94"/>
      <c r="H144" s="94"/>
      <c r="I144" s="245"/>
      <c r="J144" s="245"/>
      <c r="K144" s="341"/>
      <c r="L144" s="95"/>
      <c r="M144" s="94"/>
      <c r="N144" s="451"/>
      <c r="O144" s="98" t="s">
        <v>125</v>
      </c>
      <c r="P144" s="99" t="s">
        <v>128</v>
      </c>
      <c r="Q144" s="245"/>
      <c r="R144" s="245"/>
      <c r="S144" s="245"/>
      <c r="T144" s="361"/>
      <c r="V144" s="1"/>
    </row>
    <row r="145" spans="2:20" ht="22.5" customHeight="1" x14ac:dyDescent="0.25">
      <c r="B145" s="17" t="s">
        <v>40</v>
      </c>
      <c r="C145" s="354" t="s">
        <v>121</v>
      </c>
      <c r="D145" s="357">
        <v>2017</v>
      </c>
      <c r="E145" s="5"/>
      <c r="F145" s="5"/>
      <c r="G145" s="5"/>
      <c r="H145" s="5"/>
      <c r="I145" s="5"/>
      <c r="J145" s="5"/>
      <c r="K145" s="91"/>
      <c r="L145" s="89"/>
      <c r="M145" s="5"/>
      <c r="N145" s="28">
        <f>Q145+S145</f>
        <v>411.25</v>
      </c>
      <c r="O145" s="96"/>
      <c r="P145" s="96"/>
      <c r="Q145" s="2">
        <v>374.71</v>
      </c>
      <c r="R145" s="30"/>
      <c r="S145" s="2">
        <v>36.54</v>
      </c>
      <c r="T145" s="106" t="s">
        <v>49</v>
      </c>
    </row>
    <row r="146" spans="2:20" x14ac:dyDescent="0.25">
      <c r="B146" s="17" t="s">
        <v>77</v>
      </c>
      <c r="C146" s="355"/>
      <c r="D146" s="358"/>
      <c r="E146" s="5"/>
      <c r="F146" s="5"/>
      <c r="G146" s="5"/>
      <c r="H146" s="5"/>
      <c r="I146" s="5"/>
      <c r="J146" s="5"/>
      <c r="K146" s="91"/>
      <c r="L146" s="89"/>
      <c r="M146" s="5"/>
      <c r="N146" s="28">
        <v>58</v>
      </c>
      <c r="O146" s="2"/>
      <c r="P146" s="2"/>
      <c r="Q146" s="5"/>
      <c r="R146" s="54">
        <v>58</v>
      </c>
      <c r="S146" s="2"/>
      <c r="T146" s="106" t="s">
        <v>79</v>
      </c>
    </row>
    <row r="147" spans="2:20" x14ac:dyDescent="0.25">
      <c r="B147" s="17" t="s">
        <v>29</v>
      </c>
      <c r="C147" s="355"/>
      <c r="D147" s="358"/>
      <c r="E147" s="5"/>
      <c r="F147" s="5"/>
      <c r="G147" s="5"/>
      <c r="H147" s="5"/>
      <c r="I147" s="5"/>
      <c r="J147" s="5"/>
      <c r="K147" s="91"/>
      <c r="L147" s="89"/>
      <c r="M147" s="5"/>
      <c r="N147" s="28">
        <v>48.6</v>
      </c>
      <c r="O147" s="2"/>
      <c r="P147" s="2"/>
      <c r="Q147" s="2"/>
      <c r="R147" s="54">
        <v>48.6</v>
      </c>
      <c r="S147" s="2"/>
      <c r="T147" s="106" t="s">
        <v>50</v>
      </c>
    </row>
    <row r="148" spans="2:20" ht="23.25" customHeight="1" x14ac:dyDescent="0.25">
      <c r="B148" s="29" t="s">
        <v>42</v>
      </c>
      <c r="C148" s="355"/>
      <c r="D148" s="358"/>
      <c r="E148" s="5"/>
      <c r="F148" s="5"/>
      <c r="G148" s="5"/>
      <c r="H148" s="5"/>
      <c r="I148" s="5"/>
      <c r="J148" s="5"/>
      <c r="K148" s="91"/>
      <c r="L148" s="89"/>
      <c r="M148" s="5"/>
      <c r="N148" s="28">
        <v>155.9</v>
      </c>
      <c r="O148" s="6"/>
      <c r="P148" s="26"/>
      <c r="Q148" s="26"/>
      <c r="R148" s="54">
        <v>155.9</v>
      </c>
      <c r="S148" s="26"/>
      <c r="T148" s="106"/>
    </row>
    <row r="149" spans="2:20" x14ac:dyDescent="0.25">
      <c r="B149" s="29" t="s">
        <v>54</v>
      </c>
      <c r="C149" s="355"/>
      <c r="D149" s="358"/>
      <c r="E149" s="5"/>
      <c r="F149" s="5"/>
      <c r="G149" s="5"/>
      <c r="H149" s="5"/>
      <c r="I149" s="5"/>
      <c r="J149" s="5"/>
      <c r="K149" s="91"/>
      <c r="L149" s="89"/>
      <c r="M149" s="5"/>
      <c r="N149" s="28">
        <v>200</v>
      </c>
      <c r="O149" s="6"/>
      <c r="P149" s="26"/>
      <c r="Q149" s="26"/>
      <c r="R149" s="54">
        <v>200</v>
      </c>
      <c r="S149" s="26"/>
      <c r="T149" s="106" t="s">
        <v>86</v>
      </c>
    </row>
    <row r="150" spans="2:20" x14ac:dyDescent="0.25">
      <c r="B150" s="259" t="s">
        <v>91</v>
      </c>
      <c r="C150" s="355"/>
      <c r="D150" s="358"/>
      <c r="E150" s="5"/>
      <c r="F150" s="352"/>
      <c r="G150" s="5"/>
      <c r="H150" s="5"/>
      <c r="I150" s="352"/>
      <c r="J150" s="352"/>
      <c r="K150" s="366"/>
      <c r="L150" s="89"/>
      <c r="M150" s="5"/>
      <c r="N150" s="206">
        <f>O150+R150</f>
        <v>1126.6769999999999</v>
      </c>
      <c r="O150" s="24">
        <v>1014.01</v>
      </c>
      <c r="P150" s="206"/>
      <c r="Q150" s="206"/>
      <c r="R150" s="206">
        <v>112.667</v>
      </c>
      <c r="S150" s="206"/>
      <c r="T150" s="206" t="s">
        <v>127</v>
      </c>
    </row>
    <row r="151" spans="2:20" x14ac:dyDescent="0.25">
      <c r="B151" s="260"/>
      <c r="C151" s="356"/>
      <c r="D151" s="359"/>
      <c r="E151" s="5"/>
      <c r="F151" s="353"/>
      <c r="G151" s="5"/>
      <c r="H151" s="5"/>
      <c r="I151" s="353"/>
      <c r="J151" s="353"/>
      <c r="K151" s="367"/>
      <c r="L151" s="89"/>
      <c r="M151" s="5"/>
      <c r="N151" s="207"/>
      <c r="O151" s="25" t="s">
        <v>52</v>
      </c>
      <c r="P151" s="207"/>
      <c r="Q151" s="207"/>
      <c r="R151" s="207"/>
      <c r="S151" s="207"/>
      <c r="T151" s="207"/>
    </row>
    <row r="152" spans="2:20" ht="36.75" customHeight="1" x14ac:dyDescent="0.25">
      <c r="B152" s="60" t="s">
        <v>122</v>
      </c>
      <c r="C152" s="372" t="s">
        <v>96</v>
      </c>
      <c r="D152" s="373"/>
      <c r="E152" s="61"/>
      <c r="F152" s="64">
        <f>I152+J152+K152</f>
        <v>81482.78</v>
      </c>
      <c r="G152" s="64"/>
      <c r="H152" s="64"/>
      <c r="I152" s="64">
        <v>40922.800000000003</v>
      </c>
      <c r="J152" s="64">
        <v>32824</v>
      </c>
      <c r="K152" s="90">
        <v>7735.98</v>
      </c>
      <c r="L152" s="88"/>
      <c r="M152" s="65"/>
      <c r="N152" s="64">
        <f>O152+P152+Q152+R152+S152</f>
        <v>73078.86</v>
      </c>
      <c r="O152" s="64">
        <f>O62+O96+O110+O141</f>
        <v>30939.659000000003</v>
      </c>
      <c r="P152" s="66">
        <v>291</v>
      </c>
      <c r="Q152" s="66">
        <f>Q42+Q62+Q110+Q141</f>
        <v>14861.57</v>
      </c>
      <c r="R152" s="66">
        <f>R42+R62+R92+R96+R110+R141</f>
        <v>24735.659</v>
      </c>
      <c r="S152" s="64">
        <f>S42+S62+S110+S141</f>
        <v>2250.9719999999998</v>
      </c>
      <c r="T152" s="65"/>
    </row>
    <row r="153" spans="2:20" ht="15.75" thickBot="1" x14ac:dyDescent="0.3">
      <c r="F153" s="1"/>
      <c r="P153" s="377">
        <f>P152+Q152+R152</f>
        <v>39888.228999999999</v>
      </c>
      <c r="Q153" s="377"/>
      <c r="R153" s="377"/>
      <c r="S153" s="1"/>
    </row>
    <row r="154" spans="2:20" ht="15.75" thickBot="1" x14ac:dyDescent="0.3">
      <c r="B154" s="203" t="s">
        <v>129</v>
      </c>
      <c r="C154" s="204"/>
      <c r="D154" s="205"/>
      <c r="E154" s="100"/>
      <c r="F154" s="100"/>
      <c r="G154" s="100"/>
      <c r="H154" s="100"/>
      <c r="I154" s="100"/>
      <c r="J154" s="100"/>
      <c r="K154" s="126"/>
      <c r="L154" s="121"/>
      <c r="M154" s="100"/>
      <c r="N154" s="100"/>
      <c r="O154" s="101">
        <v>0.75600000000000001</v>
      </c>
      <c r="P154" s="201">
        <v>1</v>
      </c>
      <c r="Q154" s="202"/>
      <c r="R154" s="202"/>
      <c r="S154" s="102">
        <v>0.28999999999999998</v>
      </c>
      <c r="T154" s="103"/>
    </row>
    <row r="156" spans="2:20" ht="409.5" customHeight="1" x14ac:dyDescent="0.25">
      <c r="B156" s="200" t="s">
        <v>153</v>
      </c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</row>
    <row r="157" spans="2:20" x14ac:dyDescent="0.25">
      <c r="C157" s="1"/>
      <c r="N157" s="1"/>
    </row>
    <row r="159" spans="2:20" x14ac:dyDescent="0.25">
      <c r="C159" s="1"/>
      <c r="F159" s="1"/>
      <c r="J159" s="1"/>
      <c r="N159" s="1"/>
      <c r="Q159" s="1"/>
    </row>
    <row r="160" spans="2:20" x14ac:dyDescent="0.25">
      <c r="N160" s="1"/>
    </row>
  </sheetData>
  <mergeCells count="264">
    <mergeCell ref="N122:N123"/>
    <mergeCell ref="P122:P123"/>
    <mergeCell ref="Q1:T1"/>
    <mergeCell ref="Q2:T2"/>
    <mergeCell ref="Q3:T3"/>
    <mergeCell ref="B98:B100"/>
    <mergeCell ref="C98:C100"/>
    <mergeCell ref="D98:D100"/>
    <mergeCell ref="F98:F100"/>
    <mergeCell ref="I98:I100"/>
    <mergeCell ref="J98:J100"/>
    <mergeCell ref="K98:K100"/>
    <mergeCell ref="N98:N100"/>
    <mergeCell ref="O99:O100"/>
    <mergeCell ref="T98:T100"/>
    <mergeCell ref="P105:P108"/>
    <mergeCell ref="Q105:Q108"/>
    <mergeCell ref="R105:R108"/>
    <mergeCell ref="S105:S108"/>
    <mergeCell ref="P98:P100"/>
    <mergeCell ref="Q98:Q100"/>
    <mergeCell ref="S49:S52"/>
    <mergeCell ref="S69:S70"/>
    <mergeCell ref="R98:R100"/>
    <mergeCell ref="S98:S100"/>
    <mergeCell ref="C112:C121"/>
    <mergeCell ref="D112:D121"/>
    <mergeCell ref="D103:D108"/>
    <mergeCell ref="S143:S144"/>
    <mergeCell ref="T143:T144"/>
    <mergeCell ref="C143:C144"/>
    <mergeCell ref="D143:D144"/>
    <mergeCell ref="F143:F144"/>
    <mergeCell ref="I143:I144"/>
    <mergeCell ref="J143:J144"/>
    <mergeCell ref="K143:K144"/>
    <mergeCell ref="N143:N144"/>
    <mergeCell ref="Q143:Q144"/>
    <mergeCell ref="Q127:Q128"/>
    <mergeCell ref="R127:R128"/>
    <mergeCell ref="S124:S125"/>
    <mergeCell ref="T124:T125"/>
    <mergeCell ref="S122:S123"/>
    <mergeCell ref="T122:T123"/>
    <mergeCell ref="K122:K123"/>
    <mergeCell ref="F124:F125"/>
    <mergeCell ref="I124:I125"/>
    <mergeCell ref="J124:J125"/>
    <mergeCell ref="S29:S39"/>
    <mergeCell ref="T20:T39"/>
    <mergeCell ref="B12:K12"/>
    <mergeCell ref="B8:K8"/>
    <mergeCell ref="C20:C39"/>
    <mergeCell ref="F20:M27"/>
    <mergeCell ref="D20:E39"/>
    <mergeCell ref="B20:B39"/>
    <mergeCell ref="N20:S27"/>
    <mergeCell ref="F28:H39"/>
    <mergeCell ref="I28:M28"/>
    <mergeCell ref="N28:N39"/>
    <mergeCell ref="O28:S28"/>
    <mergeCell ref="B14:N14"/>
    <mergeCell ref="I29:I39"/>
    <mergeCell ref="J29:J39"/>
    <mergeCell ref="K29:K39"/>
    <mergeCell ref="O29:O39"/>
    <mergeCell ref="P29:P39"/>
    <mergeCell ref="Q29:Q39"/>
    <mergeCell ref="R29:R39"/>
    <mergeCell ref="C9:N9"/>
    <mergeCell ref="B13:N13"/>
    <mergeCell ref="B16:O16"/>
    <mergeCell ref="B6:T6"/>
    <mergeCell ref="C152:D152"/>
    <mergeCell ref="B141:D141"/>
    <mergeCell ref="P153:R153"/>
    <mergeCell ref="Q124:Q125"/>
    <mergeCell ref="R124:R125"/>
    <mergeCell ref="B96:D96"/>
    <mergeCell ref="B110:D110"/>
    <mergeCell ref="B87:B88"/>
    <mergeCell ref="F87:F88"/>
    <mergeCell ref="I87:I88"/>
    <mergeCell ref="J87:J88"/>
    <mergeCell ref="K87:K88"/>
    <mergeCell ref="B114:B115"/>
    <mergeCell ref="F114:F115"/>
    <mergeCell ref="I114:I115"/>
    <mergeCell ref="S127:S128"/>
    <mergeCell ref="F103:K103"/>
    <mergeCell ref="N103:S103"/>
    <mergeCell ref="T103:T108"/>
    <mergeCell ref="F104:F108"/>
    <mergeCell ref="I104:K104"/>
    <mergeCell ref="N104:N108"/>
    <mergeCell ref="T127:T128"/>
    <mergeCell ref="B124:B125"/>
    <mergeCell ref="K124:K125"/>
    <mergeCell ref="N124:N125"/>
    <mergeCell ref="P124:P125"/>
    <mergeCell ref="B127:B128"/>
    <mergeCell ref="F127:F128"/>
    <mergeCell ref="I127:I128"/>
    <mergeCell ref="J127:J128"/>
    <mergeCell ref="K127:K128"/>
    <mergeCell ref="N127:N128"/>
    <mergeCell ref="P127:P128"/>
    <mergeCell ref="D124:D130"/>
    <mergeCell ref="T87:T88"/>
    <mergeCell ref="Q122:Q123"/>
    <mergeCell ref="R122:R123"/>
    <mergeCell ref="R150:R151"/>
    <mergeCell ref="B150:B151"/>
    <mergeCell ref="F150:F151"/>
    <mergeCell ref="J150:J151"/>
    <mergeCell ref="I150:I151"/>
    <mergeCell ref="C145:C151"/>
    <mergeCell ref="D145:D151"/>
    <mergeCell ref="F122:F123"/>
    <mergeCell ref="I122:I123"/>
    <mergeCell ref="J122:J123"/>
    <mergeCell ref="B143:B144"/>
    <mergeCell ref="B122:B123"/>
    <mergeCell ref="C122:C123"/>
    <mergeCell ref="D122:D123"/>
    <mergeCell ref="C137:C139"/>
    <mergeCell ref="D137:D139"/>
    <mergeCell ref="R143:R144"/>
    <mergeCell ref="K150:K151"/>
    <mergeCell ref="N150:N151"/>
    <mergeCell ref="P150:P151"/>
    <mergeCell ref="Q150:Q151"/>
    <mergeCell ref="Q69:Q70"/>
    <mergeCell ref="T47:T52"/>
    <mergeCell ref="Q114:Q115"/>
    <mergeCell ref="R114:R115"/>
    <mergeCell ref="S114:S115"/>
    <mergeCell ref="B101:T101"/>
    <mergeCell ref="J114:J115"/>
    <mergeCell ref="K114:K115"/>
    <mergeCell ref="N114:N115"/>
    <mergeCell ref="P114:P115"/>
    <mergeCell ref="T114:T115"/>
    <mergeCell ref="B103:B108"/>
    <mergeCell ref="C103:C108"/>
    <mergeCell ref="R79:R82"/>
    <mergeCell ref="S79:S82"/>
    <mergeCell ref="F47:K47"/>
    <mergeCell ref="J49:J52"/>
    <mergeCell ref="K49:K52"/>
    <mergeCell ref="N48:N52"/>
    <mergeCell ref="O104:S104"/>
    <mergeCell ref="I105:I108"/>
    <mergeCell ref="J105:J108"/>
    <mergeCell ref="K105:K108"/>
    <mergeCell ref="O105:O108"/>
    <mergeCell ref="F44:H44"/>
    <mergeCell ref="U64:U65"/>
    <mergeCell ref="O64:O65"/>
    <mergeCell ref="L64:L65"/>
    <mergeCell ref="M64:M65"/>
    <mergeCell ref="T69:T70"/>
    <mergeCell ref="B77:B82"/>
    <mergeCell ref="C77:C82"/>
    <mergeCell ref="D77:D82"/>
    <mergeCell ref="F77:K77"/>
    <mergeCell ref="N77:S77"/>
    <mergeCell ref="T77:T82"/>
    <mergeCell ref="F78:F82"/>
    <mergeCell ref="I79:I82"/>
    <mergeCell ref="J79:J82"/>
    <mergeCell ref="K79:K82"/>
    <mergeCell ref="O79:O82"/>
    <mergeCell ref="P79:P82"/>
    <mergeCell ref="Q79:Q82"/>
    <mergeCell ref="F69:F70"/>
    <mergeCell ref="I69:I70"/>
    <mergeCell ref="J69:J70"/>
    <mergeCell ref="K69:K70"/>
    <mergeCell ref="P69:P70"/>
    <mergeCell ref="C43:C46"/>
    <mergeCell ref="B42:D42"/>
    <mergeCell ref="I48:K48"/>
    <mergeCell ref="N47:S47"/>
    <mergeCell ref="O48:S48"/>
    <mergeCell ref="B92:D92"/>
    <mergeCell ref="N87:N88"/>
    <mergeCell ref="O87:O88"/>
    <mergeCell ref="P87:P88"/>
    <mergeCell ref="Q87:Q88"/>
    <mergeCell ref="R87:R88"/>
    <mergeCell ref="C83:C88"/>
    <mergeCell ref="D83:D88"/>
    <mergeCell ref="R69:R70"/>
    <mergeCell ref="C53:C60"/>
    <mergeCell ref="D44:E46"/>
    <mergeCell ref="D53:E60"/>
    <mergeCell ref="C64:C76"/>
    <mergeCell ref="D64:E76"/>
    <mergeCell ref="N78:N82"/>
    <mergeCell ref="O78:S78"/>
    <mergeCell ref="I78:K78"/>
    <mergeCell ref="B62:D62"/>
    <mergeCell ref="F48:F52"/>
    <mergeCell ref="B47:B52"/>
    <mergeCell ref="C47:C52"/>
    <mergeCell ref="D47:D52"/>
    <mergeCell ref="N64:N66"/>
    <mergeCell ref="P64:P66"/>
    <mergeCell ref="Q64:Q66"/>
    <mergeCell ref="R64:R66"/>
    <mergeCell ref="I49:I52"/>
    <mergeCell ref="O49:O52"/>
    <mergeCell ref="P49:P52"/>
    <mergeCell ref="Q49:Q52"/>
    <mergeCell ref="R49:R52"/>
    <mergeCell ref="C18:R18"/>
    <mergeCell ref="B140:T140"/>
    <mergeCell ref="B109:T109"/>
    <mergeCell ref="B91:T91"/>
    <mergeCell ref="B89:T89"/>
    <mergeCell ref="B90:T90"/>
    <mergeCell ref="F74:H74"/>
    <mergeCell ref="B61:T61"/>
    <mergeCell ref="F64:F66"/>
    <mergeCell ref="I64:I66"/>
    <mergeCell ref="J64:J66"/>
    <mergeCell ref="K64:K66"/>
    <mergeCell ref="B69:B70"/>
    <mergeCell ref="N69:N70"/>
    <mergeCell ref="C124:C130"/>
    <mergeCell ref="B95:T95"/>
    <mergeCell ref="B40:T40"/>
    <mergeCell ref="B64:B66"/>
    <mergeCell ref="F53:H53"/>
    <mergeCell ref="S64:S66"/>
    <mergeCell ref="T64:T66"/>
    <mergeCell ref="F58:H58"/>
    <mergeCell ref="B41:T41"/>
    <mergeCell ref="F46:H46"/>
    <mergeCell ref="C102:D102"/>
    <mergeCell ref="B156:T156"/>
    <mergeCell ref="P154:R154"/>
    <mergeCell ref="B154:D154"/>
    <mergeCell ref="S150:S151"/>
    <mergeCell ref="T150:T151"/>
    <mergeCell ref="B131:B136"/>
    <mergeCell ref="C131:C136"/>
    <mergeCell ref="D131:D136"/>
    <mergeCell ref="F131:K131"/>
    <mergeCell ref="N131:S131"/>
    <mergeCell ref="T131:T136"/>
    <mergeCell ref="F132:F136"/>
    <mergeCell ref="I132:K132"/>
    <mergeCell ref="N132:N136"/>
    <mergeCell ref="O132:S132"/>
    <mergeCell ref="I133:I136"/>
    <mergeCell ref="J133:J136"/>
    <mergeCell ref="K133:K136"/>
    <mergeCell ref="O133:O136"/>
    <mergeCell ref="P133:P136"/>
    <mergeCell ref="Q133:Q136"/>
    <mergeCell ref="R133:R136"/>
    <mergeCell ref="S133:S136"/>
  </mergeCells>
  <pageMargins left="0.51181102362204722" right="0.31496062992125984" top="0.74803149606299213" bottom="0.55118110236220474" header="0.31496062992125984" footer="0.11811023622047245"/>
  <pageSetup paperSize="9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2018-04-23T11:08:43Z</cp:lastPrinted>
  <dcterms:created xsi:type="dcterms:W3CDTF">2018-01-31T06:57:32Z</dcterms:created>
  <dcterms:modified xsi:type="dcterms:W3CDTF">2018-07-25T11:03:31Z</dcterms:modified>
</cp:coreProperties>
</file>