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128" yWindow="72" windowWidth="13920" windowHeight="9120" activeTab="0"/>
  </bookViews>
  <sheets>
    <sheet name="Компл.оцінка" sheetId="1" r:id="rId1"/>
  </sheets>
  <definedNames>
    <definedName name="_xlfn.COUNTIFS" hidden="1">#NAME?</definedName>
    <definedName name="gg">#REF!</definedName>
    <definedName name="gr">#REF!</definedName>
    <definedName name="rr">#REF!</definedName>
    <definedName name="_xlnm.Print_Area" localSheetId="0">'Компл.оцінка'!$A$1:$BA$31</definedName>
  </definedNames>
  <calcPr fullCalcOnLoad="1"/>
</workbook>
</file>

<file path=xl/sharedStrings.xml><?xml version="1.0" encoding="utf-8"?>
<sst xmlns="http://schemas.openxmlformats.org/spreadsheetml/2006/main" count="372" uniqueCount="85">
  <si>
    <t>%</t>
  </si>
  <si>
    <t>Бериславський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</si>
  <si>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</si>
  <si>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</si>
  <si>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</si>
  <si>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</si>
  <si>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</si>
  <si>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</si>
  <si>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</si>
  <si>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</si>
  <si>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</si>
  <si>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</si>
  <si>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</si>
  <si>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</si>
  <si>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</si>
  <si>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</si>
  <si>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</si>
  <si>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Чаплинський</t>
  </si>
  <si>
    <t>м.Каховка</t>
  </si>
  <si>
    <t>м.Нова Каховка</t>
  </si>
  <si>
    <t>м.Херсон</t>
  </si>
  <si>
    <t>місце</t>
  </si>
  <si>
    <t xml:space="preserve">Херсонська область </t>
  </si>
  <si>
    <t>конфіденційні дані</t>
  </si>
  <si>
    <t>грн.</t>
  </si>
  <si>
    <t xml:space="preserve">Загальне місце за усіма напрямами </t>
  </si>
  <si>
    <t>тис.грн</t>
  </si>
  <si>
    <t>Середнє місце</t>
  </si>
  <si>
    <t>Кількість показників</t>
  </si>
  <si>
    <t>Сума місць по показниках</t>
  </si>
  <si>
    <t>Ранжоване загальне місце за всіма показниками</t>
  </si>
  <si>
    <t>* показники відсутні</t>
  </si>
  <si>
    <t>м. Гола Пристань</t>
  </si>
  <si>
    <t>Обсяг виконаних будівельних робіт у розрахунку на одну особу населення</t>
  </si>
  <si>
    <t>Темп зростання (зменшення) обсягу прямих іноземних інвестицій (акціонерного капіталу), відсотків до обсягу на початок року</t>
  </si>
  <si>
    <t>доларів США</t>
  </si>
  <si>
    <t>Обсяг прямих іноземних інвестицій (акціонерного капіталу) у розрахунку на одну особу  населення наростаючим підсумком з початку інвестування</t>
  </si>
  <si>
    <t>Доходи місцевих бюджетів (без трансфертів) у розрахунку на одну особу населення</t>
  </si>
  <si>
    <t>Темп зростання (зменшення)  податкового боргу за грошовими зобов'язаннями платників податків без урахування податкового боргу платників податків, які перебувають у процедурах банкрутства або щодо яких судом прийнято рішення (постанову) про зупинення провадження у справі, відсотків до початку року</t>
  </si>
  <si>
    <t>Темп зростання (зменшення) обсягу прийнятого в експлуатацію житла, відсотків до відповідного періоду попереднього року</t>
  </si>
  <si>
    <t>Частка оснащення багатоквартирних житлових будинків побудинковими приладами обліку теплової енергії, відсотків до загальної кількості багатоквартирних будинків, які підлягають оснащенню</t>
  </si>
  <si>
    <t>Частка сумарної потужності котелень на альтернативних видах палива в регіоні, відсотків до загальної потужності котелень регіону</t>
  </si>
  <si>
    <t>Олешківський</t>
  </si>
  <si>
    <t>м.Гола Пристань</t>
  </si>
  <si>
    <t>Урожайність зернових культур в сільськогосподарських підприємствах,  всього</t>
  </si>
  <si>
    <t>ц/га</t>
  </si>
  <si>
    <t>Урожайність озимої пшениці в сільськогосподарських підприємствах</t>
  </si>
  <si>
    <t>Приріст чисельності поголів'я великої рогатої худоби в сільськогосподарських підприємствах, до відповідного періоду минулого року</t>
  </si>
  <si>
    <t>голів</t>
  </si>
  <si>
    <t>Приріст чисельності поголів'я корів в сільськогосподарських підприємствах, до відповідного періоду минулого року</t>
  </si>
  <si>
    <t>Приріст чисельності поголів'я свиней в сільськогосподарських підприємствах, до відповідного періоду минулого року</t>
  </si>
  <si>
    <t>Обсяг реалізованої промислової продукції у розрахунку на одну особу населення</t>
  </si>
  <si>
    <t>грн</t>
  </si>
  <si>
    <t>Економічний розвиток</t>
  </si>
  <si>
    <t xml:space="preserve">Обсяг капітальних інвестицій (крім інвестицій з державного бюджету) у розрахунку на одну особу населення наростаючим підсумком з початку року </t>
  </si>
  <si>
    <t>Інвестиційний розвиток та зовнішньоекономічна співпраця</t>
  </si>
  <si>
    <t>Фінансова самодостатність</t>
  </si>
  <si>
    <t>Ефективність ринку праці</t>
  </si>
  <si>
    <t>Відновлювана енергетика та енергоефективність</t>
  </si>
  <si>
    <t>х</t>
  </si>
  <si>
    <t>Темп зростання (зменшення) доходів місцевих бюджетів (без трансфертів), відсотків до попереднього року</t>
  </si>
  <si>
    <t xml:space="preserve"> </t>
  </si>
  <si>
    <t>x</t>
  </si>
  <si>
    <t>** введення з҆явилось у звіт. періоді</t>
  </si>
  <si>
    <t>x - показники відсутні</t>
  </si>
  <si>
    <t>х - відсутні звітуючі п-ва</t>
  </si>
  <si>
    <t>* введення не було</t>
  </si>
  <si>
    <r>
      <t>Середньомісячная заробітна плата одного працюючого</t>
    </r>
    <r>
      <rPr>
        <vertAlign val="superscript"/>
        <sz val="9"/>
        <rFont val="Arial"/>
        <family val="2"/>
      </rPr>
      <t>*</t>
    </r>
  </si>
  <si>
    <r>
      <t>Темп зростання (зменшення) середньомісячної заробітної плати, відсотків до відповідного періоду попереднього року</t>
    </r>
    <r>
      <rPr>
        <vertAlign val="superscript"/>
        <sz val="9"/>
        <rFont val="Arial"/>
        <family val="2"/>
      </rPr>
      <t>*</t>
    </r>
  </si>
  <si>
    <t>* - поголів'я відсутнє</t>
  </si>
  <si>
    <t>*</t>
  </si>
  <si>
    <t>3</t>
  </si>
  <si>
    <t xml:space="preserve">           -</t>
  </si>
  <si>
    <t xml:space="preserve"> -</t>
  </si>
  <si>
    <t>Урожайність соняшніку в сільськогосподарських підприємствах*</t>
  </si>
  <si>
    <t>* збір соняшнику в сг підприємствах  станом на 01.07.2017 відсутній</t>
  </si>
  <si>
    <t>–</t>
  </si>
  <si>
    <t xml:space="preserve">        </t>
  </si>
  <si>
    <t>**</t>
  </si>
  <si>
    <t>*за II квартал 2017 року</t>
  </si>
  <si>
    <r>
      <t xml:space="preserve">заборгованість на 1 липня 2017 до фонду за червень 2017, </t>
    </r>
    <r>
      <rPr>
        <b/>
        <sz val="8"/>
        <rFont val="Times New Roman"/>
        <family val="1"/>
      </rPr>
      <t>показник розрахунковий</t>
    </r>
  </si>
  <si>
    <t>Сума заборгованості з виплати заробітної плати, відсотків до  фонду оплати праці за останній місяць звітного періоду</t>
  </si>
  <si>
    <t>*за II квартал 2017 року         х - .співставлення є некоректним у зв'язку зі зміною методики обробки</t>
  </si>
  <si>
    <t>12</t>
  </si>
  <si>
    <t>* неспівставні показники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</si>
</sst>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_ ;\-#,##0.0\ "/>
    <numFmt numFmtId="191" formatCode="_-* #,##0.0\ _г_р_н_._-;\-* #,##0.0\ _г_р_н_._-;_-* &quot;-&quot;??\ _г_р_н_._-;_-@_-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9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8"/>
      <color indexed="10"/>
      <name val="Times New Roman Cyr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10"/>
      <name val="Times New Roman"/>
      <family val="1"/>
    </font>
    <font>
      <sz val="9"/>
      <name val="Times New Roman Cyr"/>
      <family val="1"/>
    </font>
    <font>
      <b/>
      <sz val="11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9"/>
      </patternFill>
    </fill>
    <fill>
      <patternFill patternType="lightUp"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45" fillId="15" borderId="0" applyNumberFormat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48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6" borderId="6" applyNumberFormat="0" applyAlignment="0" applyProtection="0"/>
    <xf numFmtId="0" fontId="39" fillId="16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7" fillId="2" borderId="1" applyNumberFormat="0" applyAlignment="0" applyProtection="0"/>
    <xf numFmtId="0" fontId="21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41" fillId="17" borderId="0" applyNumberFormat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2" borderId="9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5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5" fillId="2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88" fontId="3" fillId="2" borderId="10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10" xfId="0" applyFont="1" applyFill="1" applyBorder="1" applyAlignment="1">
      <alignment/>
    </xf>
    <xf numFmtId="0" fontId="14" fillId="18" borderId="1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0" fillId="2" borderId="0" xfId="0" applyFill="1" applyAlignment="1">
      <alignment/>
    </xf>
    <xf numFmtId="188" fontId="16" fillId="20" borderId="10" xfId="0" applyNumberFormat="1" applyFont="1" applyFill="1" applyBorder="1" applyAlignment="1">
      <alignment horizontal="right"/>
    </xf>
    <xf numFmtId="0" fontId="16" fillId="20" borderId="10" xfId="0" applyNumberFormat="1" applyFont="1" applyFill="1" applyBorder="1" applyAlignment="1">
      <alignment horizontal="right"/>
    </xf>
    <xf numFmtId="188" fontId="16" fillId="0" borderId="10" xfId="0" applyNumberFormat="1" applyFont="1" applyFill="1" applyBorder="1" applyAlignment="1">
      <alignment horizontal="right"/>
    </xf>
    <xf numFmtId="188" fontId="16" fillId="18" borderId="10" xfId="0" applyNumberFormat="1" applyFont="1" applyFill="1" applyBorder="1" applyAlignment="1">
      <alignment horizontal="right"/>
    </xf>
    <xf numFmtId="0" fontId="16" fillId="18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2" borderId="10" xfId="0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3" fillId="21" borderId="10" xfId="0" applyFont="1" applyFill="1" applyBorder="1" applyAlignment="1">
      <alignment/>
    </xf>
    <xf numFmtId="0" fontId="13" fillId="2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0" fillId="0" borderId="13" xfId="0" applyBorder="1" applyAlignment="1">
      <alignment/>
    </xf>
    <xf numFmtId="1" fontId="16" fillId="2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 horizontal="right"/>
    </xf>
    <xf numFmtId="1" fontId="16" fillId="2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88" fontId="16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8" borderId="10" xfId="0" applyFill="1" applyBorder="1" applyAlignment="1">
      <alignment/>
    </xf>
    <xf numFmtId="0" fontId="0" fillId="19" borderId="10" xfId="0" applyFill="1" applyBorder="1" applyAlignment="1">
      <alignment/>
    </xf>
    <xf numFmtId="0" fontId="16" fillId="19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6" fillId="3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2" borderId="14" xfId="0" applyFill="1" applyBorder="1" applyAlignment="1">
      <alignment/>
    </xf>
    <xf numFmtId="0" fontId="23" fillId="23" borderId="10" xfId="0" applyFont="1" applyFill="1" applyBorder="1" applyAlignment="1">
      <alignment horizontal="right"/>
    </xf>
    <xf numFmtId="188" fontId="0" fillId="0" borderId="0" xfId="0" applyNumberFormat="1" applyAlignment="1">
      <alignment/>
    </xf>
    <xf numFmtId="14" fontId="24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188" fontId="8" fillId="23" borderId="10" xfId="0" applyNumberFormat="1" applyFont="1" applyFill="1" applyBorder="1" applyAlignment="1">
      <alignment horizontal="left" wrapText="1"/>
    </xf>
    <xf numFmtId="17" fontId="7" fillId="2" borderId="10" xfId="0" applyNumberFormat="1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 vertical="center" wrapText="1"/>
    </xf>
    <xf numFmtId="188" fontId="16" fillId="2" borderId="10" xfId="0" applyNumberFormat="1" applyFont="1" applyFill="1" applyBorder="1" applyAlignment="1">
      <alignment horizontal="right"/>
    </xf>
    <xf numFmtId="188" fontId="16" fillId="0" borderId="10" xfId="0" applyNumberFormat="1" applyFont="1" applyBorder="1" applyAlignment="1">
      <alignment horizontal="right" wrapText="1"/>
    </xf>
    <xf numFmtId="188" fontId="8" fillId="2" borderId="10" xfId="0" applyNumberFormat="1" applyFont="1" applyFill="1" applyBorder="1" applyAlignment="1">
      <alignment horizontal="center"/>
    </xf>
    <xf numFmtId="0" fontId="27" fillId="2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19" borderId="10" xfId="0" applyFont="1" applyFill="1" applyBorder="1" applyAlignment="1">
      <alignment/>
    </xf>
    <xf numFmtId="0" fontId="16" fillId="2" borderId="10" xfId="0" applyFont="1" applyFill="1" applyBorder="1" applyAlignment="1">
      <alignment/>
    </xf>
    <xf numFmtId="0" fontId="16" fillId="2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88" fontId="16" fillId="0" borderId="10" xfId="0" applyNumberFormat="1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/>
    </xf>
    <xf numFmtId="188" fontId="23" fillId="0" borderId="10" xfId="0" applyNumberFormat="1" applyFont="1" applyBorder="1" applyAlignment="1">
      <alignment horizontal="right"/>
    </xf>
    <xf numFmtId="0" fontId="5" fillId="19" borderId="10" xfId="0" applyFont="1" applyFill="1" applyBorder="1" applyAlignment="1">
      <alignment horizontal="center"/>
    </xf>
    <xf numFmtId="188" fontId="16" fillId="21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wrapText="1"/>
    </xf>
    <xf numFmtId="188" fontId="23" fillId="0" borderId="10" xfId="0" applyNumberFormat="1" applyFont="1" applyFill="1" applyBorder="1" applyAlignment="1">
      <alignment horizontal="right"/>
    </xf>
    <xf numFmtId="188" fontId="16" fillId="24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188" fontId="23" fillId="20" borderId="10" xfId="0" applyNumberFormat="1" applyFont="1" applyFill="1" applyBorder="1" applyAlignment="1">
      <alignment horizontal="right"/>
    </xf>
    <xf numFmtId="0" fontId="23" fillId="20" borderId="10" xfId="0" applyFont="1" applyFill="1" applyBorder="1" applyAlignment="1">
      <alignment horizontal="right"/>
    </xf>
    <xf numFmtId="188" fontId="23" fillId="23" borderId="10" xfId="0" applyNumberFormat="1" applyFont="1" applyFill="1" applyBorder="1" applyAlignment="1">
      <alignment horizontal="right"/>
    </xf>
    <xf numFmtId="1" fontId="23" fillId="23" borderId="10" xfId="0" applyNumberFormat="1" applyFont="1" applyFill="1" applyBorder="1" applyAlignment="1">
      <alignment horizontal="right"/>
    </xf>
    <xf numFmtId="189" fontId="23" fillId="23" borderId="10" xfId="0" applyNumberFormat="1" applyFont="1" applyFill="1" applyBorder="1" applyAlignment="1">
      <alignment horizontal="right"/>
    </xf>
    <xf numFmtId="188" fontId="23" fillId="2" borderId="10" xfId="0" applyNumberFormat="1" applyFont="1" applyFill="1" applyBorder="1" applyAlignment="1">
      <alignment horizontal="right"/>
    </xf>
    <xf numFmtId="1" fontId="16" fillId="23" borderId="10" xfId="0" applyNumberFormat="1" applyFont="1" applyFill="1" applyBorder="1" applyAlignment="1">
      <alignment horizontal="right"/>
    </xf>
    <xf numFmtId="0" fontId="23" fillId="2" borderId="10" xfId="0" applyFont="1" applyFill="1" applyBorder="1" applyAlignment="1">
      <alignment horizontal="right"/>
    </xf>
    <xf numFmtId="0" fontId="16" fillId="0" borderId="15" xfId="0" applyFont="1" applyBorder="1" applyAlignment="1">
      <alignment horizontal="right"/>
    </xf>
    <xf numFmtId="1" fontId="28" fillId="8" borderId="10" xfId="0" applyNumberFormat="1" applyFont="1" applyFill="1" applyBorder="1" applyAlignment="1">
      <alignment horizontal="right"/>
    </xf>
    <xf numFmtId="0" fontId="28" fillId="19" borderId="10" xfId="0" applyFont="1" applyFill="1" applyBorder="1" applyAlignment="1">
      <alignment horizontal="right"/>
    </xf>
    <xf numFmtId="2" fontId="28" fillId="8" borderId="10" xfId="0" applyNumberFormat="1" applyFont="1" applyFill="1" applyBorder="1" applyAlignment="1">
      <alignment horizontal="right"/>
    </xf>
    <xf numFmtId="1" fontId="28" fillId="8" borderId="15" xfId="0" applyNumberFormat="1" applyFont="1" applyFill="1" applyBorder="1" applyAlignment="1">
      <alignment horizontal="right"/>
    </xf>
    <xf numFmtId="0" fontId="28" fillId="19" borderId="15" xfId="0" applyFont="1" applyFill="1" applyBorder="1" applyAlignment="1">
      <alignment horizontal="right"/>
    </xf>
    <xf numFmtId="2" fontId="28" fillId="8" borderId="15" xfId="0" applyNumberFormat="1" applyFont="1" applyFill="1" applyBorder="1" applyAlignment="1">
      <alignment horizontal="right"/>
    </xf>
    <xf numFmtId="0" fontId="31" fillId="3" borderId="10" xfId="0" applyFont="1" applyFill="1" applyBorder="1" applyAlignment="1">
      <alignment horizontal="right"/>
    </xf>
    <xf numFmtId="0" fontId="25" fillId="2" borderId="10" xfId="0" applyFont="1" applyFill="1" applyBorder="1" applyAlignment="1">
      <alignment horizontal="center" vertical="center"/>
    </xf>
    <xf numFmtId="0" fontId="16" fillId="21" borderId="10" xfId="0" applyFont="1" applyFill="1" applyBorder="1" applyAlignment="1">
      <alignment horizontal="right"/>
    </xf>
    <xf numFmtId="0" fontId="16" fillId="2" borderId="10" xfId="0" applyNumberFormat="1" applyFont="1" applyFill="1" applyBorder="1" applyAlignment="1">
      <alignment horizontal="right"/>
    </xf>
    <xf numFmtId="0" fontId="16" fillId="23" borderId="10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16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wrapText="1"/>
    </xf>
    <xf numFmtId="0" fontId="16" fillId="0" borderId="18" xfId="0" applyFont="1" applyBorder="1" applyAlignment="1">
      <alignment horizontal="right"/>
    </xf>
    <xf numFmtId="0" fontId="0" fillId="0" borderId="19" xfId="0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188" fontId="16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23" fillId="0" borderId="10" xfId="0" applyFont="1" applyBorder="1" applyAlignment="1">
      <alignment horizontal="right" vertical="center"/>
    </xf>
    <xf numFmtId="189" fontId="46" fillId="0" borderId="10" xfId="0" applyNumberFormat="1" applyFont="1" applyFill="1" applyBorder="1" applyAlignment="1">
      <alignment horizontal="right" vertical="center"/>
    </xf>
    <xf numFmtId="188" fontId="46" fillId="0" borderId="10" xfId="0" applyNumberFormat="1" applyFont="1" applyBorder="1" applyAlignment="1">
      <alignment horizontal="right" vertical="center"/>
    </xf>
    <xf numFmtId="188" fontId="16" fillId="18" borderId="15" xfId="0" applyNumberFormat="1" applyFont="1" applyFill="1" applyBorder="1" applyAlignment="1">
      <alignment horizontal="right"/>
    </xf>
    <xf numFmtId="0" fontId="3" fillId="0" borderId="20" xfId="61" applyNumberFormat="1" applyFont="1" applyFill="1" applyBorder="1" applyAlignment="1">
      <alignment horizontal="right"/>
    </xf>
    <xf numFmtId="188" fontId="16" fillId="25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center" vertical="center"/>
    </xf>
    <xf numFmtId="188" fontId="47" fillId="0" borderId="10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49" fontId="16" fillId="2" borderId="10" xfId="0" applyNumberFormat="1" applyFont="1" applyFill="1" applyBorder="1" applyAlignment="1">
      <alignment horizontal="right"/>
    </xf>
    <xf numFmtId="1" fontId="16" fillId="0" borderId="10" xfId="0" applyNumberFormat="1" applyFont="1" applyBorder="1" applyAlignment="1">
      <alignment horizontal="right"/>
    </xf>
    <xf numFmtId="189" fontId="16" fillId="2" borderId="10" xfId="0" applyNumberFormat="1" applyFont="1" applyFill="1" applyBorder="1" applyAlignment="1">
      <alignment horizontal="right"/>
    </xf>
    <xf numFmtId="0" fontId="16" fillId="2" borderId="16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19" borderId="16" xfId="0" applyFont="1" applyFill="1" applyBorder="1" applyAlignment="1">
      <alignment/>
    </xf>
    <xf numFmtId="0" fontId="0" fillId="0" borderId="16" xfId="0" applyBorder="1" applyAlignment="1">
      <alignment/>
    </xf>
    <xf numFmtId="0" fontId="16" fillId="0" borderId="16" xfId="0" applyNumberFormat="1" applyFont="1" applyFill="1" applyBorder="1" applyAlignment="1">
      <alignment horizontal="right"/>
    </xf>
    <xf numFmtId="0" fontId="16" fillId="0" borderId="16" xfId="0" applyFont="1" applyBorder="1" applyAlignment="1">
      <alignment horizontal="right" vertical="top" wrapText="1"/>
    </xf>
    <xf numFmtId="0" fontId="16" fillId="0" borderId="21" xfId="0" applyFont="1" applyBorder="1" applyAlignment="1">
      <alignment horizontal="right"/>
    </xf>
    <xf numFmtId="188" fontId="16" fillId="18" borderId="16" xfId="0" applyNumberFormat="1" applyFont="1" applyFill="1" applyBorder="1" applyAlignment="1">
      <alignment horizontal="right"/>
    </xf>
    <xf numFmtId="0" fontId="16" fillId="18" borderId="16" xfId="0" applyNumberFormat="1" applyFont="1" applyFill="1" applyBorder="1" applyAlignment="1">
      <alignment horizontal="right"/>
    </xf>
    <xf numFmtId="1" fontId="16" fillId="0" borderId="16" xfId="0" applyNumberFormat="1" applyFont="1" applyFill="1" applyBorder="1" applyAlignment="1">
      <alignment horizontal="right"/>
    </xf>
    <xf numFmtId="188" fontId="16" fillId="2" borderId="16" xfId="0" applyNumberFormat="1" applyFont="1" applyFill="1" applyBorder="1" applyAlignment="1">
      <alignment horizontal="right"/>
    </xf>
    <xf numFmtId="0" fontId="16" fillId="0" borderId="16" xfId="0" applyFont="1" applyBorder="1" applyAlignment="1">
      <alignment horizontal="right"/>
    </xf>
    <xf numFmtId="1" fontId="16" fillId="2" borderId="16" xfId="0" applyNumberFormat="1" applyFont="1" applyFill="1" applyBorder="1" applyAlignment="1">
      <alignment horizontal="right"/>
    </xf>
    <xf numFmtId="188" fontId="46" fillId="0" borderId="16" xfId="0" applyNumberFormat="1" applyFont="1" applyBorder="1" applyAlignment="1">
      <alignment horizontal="right" vertical="center"/>
    </xf>
    <xf numFmtId="189" fontId="46" fillId="0" borderId="16" xfId="0" applyNumberFormat="1" applyFont="1" applyFill="1" applyBorder="1" applyAlignment="1">
      <alignment horizontal="right" vertical="center"/>
    </xf>
    <xf numFmtId="1" fontId="16" fillId="23" borderId="16" xfId="0" applyNumberFormat="1" applyFont="1" applyFill="1" applyBorder="1" applyAlignment="1">
      <alignment horizontal="right"/>
    </xf>
    <xf numFmtId="188" fontId="16" fillId="0" borderId="16" xfId="0" applyNumberFormat="1" applyFont="1" applyBorder="1" applyAlignment="1">
      <alignment horizontal="right"/>
    </xf>
    <xf numFmtId="188" fontId="16" fillId="0" borderId="16" xfId="0" applyNumberFormat="1" applyFont="1" applyFill="1" applyBorder="1" applyAlignment="1">
      <alignment horizontal="right"/>
    </xf>
    <xf numFmtId="188" fontId="16" fillId="20" borderId="16" xfId="0" applyNumberFormat="1" applyFont="1" applyFill="1" applyBorder="1" applyAlignment="1">
      <alignment horizontal="right"/>
    </xf>
    <xf numFmtId="1" fontId="28" fillId="8" borderId="16" xfId="0" applyNumberFormat="1" applyFont="1" applyFill="1" applyBorder="1" applyAlignment="1">
      <alignment horizontal="right"/>
    </xf>
    <xf numFmtId="0" fontId="28" fillId="19" borderId="16" xfId="0" applyFont="1" applyFill="1" applyBorder="1" applyAlignment="1">
      <alignment horizontal="right"/>
    </xf>
    <xf numFmtId="2" fontId="28" fillId="8" borderId="16" xfId="0" applyNumberFormat="1" applyFont="1" applyFill="1" applyBorder="1" applyAlignment="1">
      <alignment horizontal="right"/>
    </xf>
    <xf numFmtId="0" fontId="31" fillId="3" borderId="16" xfId="0" applyFont="1" applyFill="1" applyBorder="1" applyAlignment="1">
      <alignment horizontal="right"/>
    </xf>
    <xf numFmtId="188" fontId="16" fillId="2" borderId="22" xfId="0" applyNumberFormat="1" applyFont="1" applyFill="1" applyBorder="1" applyAlignment="1">
      <alignment horizontal="right"/>
    </xf>
    <xf numFmtId="1" fontId="16" fillId="2" borderId="22" xfId="0" applyNumberFormat="1" applyFont="1" applyFill="1" applyBorder="1" applyAlignment="1">
      <alignment horizontal="right"/>
    </xf>
    <xf numFmtId="1" fontId="16" fillId="23" borderId="22" xfId="0" applyNumberFormat="1" applyFont="1" applyFill="1" applyBorder="1" applyAlignment="1">
      <alignment horizontal="right"/>
    </xf>
    <xf numFmtId="1" fontId="28" fillId="8" borderId="22" xfId="0" applyNumberFormat="1" applyFont="1" applyFill="1" applyBorder="1" applyAlignment="1">
      <alignment horizontal="right"/>
    </xf>
    <xf numFmtId="2" fontId="28" fillId="8" borderId="22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88" fontId="16" fillId="21" borderId="16" xfId="0" applyNumberFormat="1" applyFont="1" applyFill="1" applyBorder="1" applyAlignment="1">
      <alignment horizontal="right"/>
    </xf>
    <xf numFmtId="188" fontId="16" fillId="24" borderId="16" xfId="0" applyNumberFormat="1" applyFont="1" applyFill="1" applyBorder="1" applyAlignment="1">
      <alignment horizontal="right"/>
    </xf>
    <xf numFmtId="189" fontId="16" fillId="2" borderId="16" xfId="0" applyNumberFormat="1" applyFont="1" applyFill="1" applyBorder="1" applyAlignment="1">
      <alignment horizontal="right"/>
    </xf>
    <xf numFmtId="0" fontId="16" fillId="2" borderId="16" xfId="0" applyNumberFormat="1" applyFont="1" applyFill="1" applyBorder="1" applyAlignment="1">
      <alignment horizontal="right"/>
    </xf>
    <xf numFmtId="1" fontId="16" fillId="20" borderId="16" xfId="0" applyNumberFormat="1" applyFont="1" applyFill="1" applyBorder="1" applyAlignment="1">
      <alignment horizontal="right"/>
    </xf>
    <xf numFmtId="0" fontId="16" fillId="2" borderId="16" xfId="0" applyFont="1" applyFill="1" applyBorder="1" applyAlignment="1">
      <alignment/>
    </xf>
    <xf numFmtId="0" fontId="16" fillId="2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19" borderId="22" xfId="0" applyFont="1" applyFill="1" applyBorder="1" applyAlignment="1">
      <alignment/>
    </xf>
    <xf numFmtId="0" fontId="16" fillId="0" borderId="22" xfId="0" applyFont="1" applyFill="1" applyBorder="1" applyAlignment="1">
      <alignment horizontal="right"/>
    </xf>
    <xf numFmtId="0" fontId="16" fillId="0" borderId="22" xfId="0" applyFont="1" applyBorder="1" applyAlignment="1">
      <alignment horizontal="right" vertical="top" wrapText="1"/>
    </xf>
    <xf numFmtId="0" fontId="5" fillId="0" borderId="22" xfId="0" applyFont="1" applyFill="1" applyBorder="1" applyAlignment="1">
      <alignment horizontal="right"/>
    </xf>
    <xf numFmtId="188" fontId="16" fillId="21" borderId="22" xfId="0" applyNumberFormat="1" applyFont="1" applyFill="1" applyBorder="1" applyAlignment="1">
      <alignment horizontal="right"/>
    </xf>
    <xf numFmtId="1" fontId="16" fillId="20" borderId="22" xfId="0" applyNumberFormat="1" applyFont="1" applyFill="1" applyBorder="1" applyAlignment="1">
      <alignment horizontal="right"/>
    </xf>
    <xf numFmtId="188" fontId="16" fillId="24" borderId="22" xfId="0" applyNumberFormat="1" applyFont="1" applyFill="1" applyBorder="1" applyAlignment="1">
      <alignment horizontal="right"/>
    </xf>
    <xf numFmtId="1" fontId="16" fillId="0" borderId="22" xfId="0" applyNumberFormat="1" applyFont="1" applyFill="1" applyBorder="1" applyAlignment="1">
      <alignment horizontal="right"/>
    </xf>
    <xf numFmtId="188" fontId="16" fillId="2" borderId="24" xfId="0" applyNumberFormat="1" applyFont="1" applyFill="1" applyBorder="1" applyAlignment="1">
      <alignment horizontal="right"/>
    </xf>
    <xf numFmtId="0" fontId="16" fillId="2" borderId="24" xfId="0" applyNumberFormat="1" applyFont="1" applyFill="1" applyBorder="1" applyAlignment="1">
      <alignment horizontal="right"/>
    </xf>
    <xf numFmtId="188" fontId="46" fillId="0" borderId="22" xfId="0" applyNumberFormat="1" applyFont="1" applyBorder="1" applyAlignment="1">
      <alignment horizontal="right" vertical="center"/>
    </xf>
    <xf numFmtId="189" fontId="46" fillId="0" borderId="22" xfId="0" applyNumberFormat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/>
    </xf>
    <xf numFmtId="188" fontId="16" fillId="0" borderId="24" xfId="0" applyNumberFormat="1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188" fontId="16" fillId="0" borderId="22" xfId="0" applyNumberFormat="1" applyFont="1" applyFill="1" applyBorder="1" applyAlignment="1">
      <alignment horizontal="right"/>
    </xf>
    <xf numFmtId="0" fontId="47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horizontal="right" vertical="center"/>
    </xf>
    <xf numFmtId="188" fontId="16" fillId="0" borderId="25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/>
    </xf>
    <xf numFmtId="0" fontId="28" fillId="19" borderId="22" xfId="0" applyFont="1" applyFill="1" applyBorder="1" applyAlignment="1">
      <alignment horizontal="right"/>
    </xf>
    <xf numFmtId="0" fontId="31" fillId="3" borderId="22" xfId="0" applyFont="1" applyFill="1" applyBorder="1" applyAlignment="1">
      <alignment horizontal="right"/>
    </xf>
    <xf numFmtId="188" fontId="19" fillId="23" borderId="10" xfId="0" applyNumberFormat="1" applyFont="1" applyFill="1" applyBorder="1" applyAlignment="1">
      <alignment horizontal="left"/>
    </xf>
    <xf numFmtId="0" fontId="19" fillId="0" borderId="10" xfId="0" applyFont="1" applyBorder="1" applyAlignment="1">
      <alignment/>
    </xf>
    <xf numFmtId="188" fontId="8" fillId="23" borderId="26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188" fontId="15" fillId="23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20" xfId="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wrapText="1"/>
    </xf>
    <xf numFmtId="14" fontId="17" fillId="0" borderId="10" xfId="0" applyNumberFormat="1" applyFont="1" applyFill="1" applyBorder="1" applyAlignment="1">
      <alignment horizontal="center" wrapText="1"/>
    </xf>
    <xf numFmtId="14" fontId="15" fillId="0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188" fontId="19" fillId="23" borderId="10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17" fontId="27" fillId="8" borderId="10" xfId="0" applyNumberFormat="1" applyFont="1" applyFill="1" applyBorder="1" applyAlignment="1">
      <alignment horizontal="center" vertical="center" wrapText="1"/>
    </xf>
    <xf numFmtId="17" fontId="26" fillId="8" borderId="1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30" fillId="0" borderId="26" xfId="0" applyFont="1" applyFill="1" applyBorder="1" applyAlignment="1">
      <alignment vertical="top"/>
    </xf>
    <xf numFmtId="0" fontId="30" fillId="0" borderId="20" xfId="0" applyFont="1" applyFill="1" applyBorder="1" applyAlignment="1">
      <alignment vertical="top"/>
    </xf>
    <xf numFmtId="0" fontId="30" fillId="0" borderId="27" xfId="0" applyFont="1" applyFill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0" xfId="0" applyBorder="1" applyAlignment="1">
      <alignment vertical="top"/>
    </xf>
    <xf numFmtId="0" fontId="19" fillId="0" borderId="26" xfId="0" applyFont="1" applyFill="1" applyBorder="1" applyAlignment="1">
      <alignment horizontal="left" vertical="justify"/>
    </xf>
    <xf numFmtId="0" fontId="19" fillId="0" borderId="27" xfId="0" applyFont="1" applyFill="1" applyBorder="1" applyAlignment="1">
      <alignment horizontal="left" vertical="justify"/>
    </xf>
    <xf numFmtId="0" fontId="19" fillId="0" borderId="20" xfId="0" applyFont="1" applyFill="1" applyBorder="1" applyAlignment="1">
      <alignment horizontal="left" vertical="justify"/>
    </xf>
    <xf numFmtId="0" fontId="27" fillId="8" borderId="10" xfId="0" applyFont="1" applyFill="1" applyBorder="1" applyAlignment="1">
      <alignment horizontal="center" vertical="center" wrapText="1"/>
    </xf>
    <xf numFmtId="14" fontId="7" fillId="23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7" fontId="2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top" wrapText="1"/>
      <protection locked="0"/>
    </xf>
    <xf numFmtId="0" fontId="18" fillId="0" borderId="29" xfId="0" applyFont="1" applyBorder="1" applyAlignment="1">
      <alignment horizontal="center" wrapText="1"/>
    </xf>
    <xf numFmtId="17" fontId="2" fillId="19" borderId="10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textRotation="90" wrapText="1"/>
    </xf>
    <xf numFmtId="0" fontId="22" fillId="8" borderId="10" xfId="0" applyFont="1" applyFill="1" applyBorder="1" applyAlignment="1">
      <alignment horizontal="center" textRotation="90" wrapText="1"/>
    </xf>
    <xf numFmtId="0" fontId="25" fillId="0" borderId="10" xfId="0" applyFont="1" applyBorder="1" applyAlignment="1">
      <alignment/>
    </xf>
    <xf numFmtId="0" fontId="17" fillId="2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188" fontId="8" fillId="23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5" fillId="2" borderId="10" xfId="0" applyFont="1" applyFill="1" applyBorder="1" applyAlignment="1">
      <alignment horizontal="left"/>
    </xf>
    <xf numFmtId="188" fontId="19" fillId="23" borderId="26" xfId="0" applyNumberFormat="1" applyFont="1" applyFill="1" applyBorder="1" applyAlignment="1">
      <alignment vertical="top"/>
    </xf>
    <xf numFmtId="0" fontId="19" fillId="0" borderId="27" xfId="0" applyFont="1" applyBorder="1" applyAlignment="1">
      <alignment vertical="top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Ввод 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Контрольная ячейка" xfId="51"/>
    <cellStyle name="Назва" xfId="52"/>
    <cellStyle name="Название" xfId="53"/>
    <cellStyle name="Нейтральний" xfId="54"/>
    <cellStyle name="Нейтральный" xfId="55"/>
    <cellStyle name="Обчислення" xfId="56"/>
    <cellStyle name="Followed Hyperlink" xfId="57"/>
    <cellStyle name="Підсумок" xfId="58"/>
    <cellStyle name="Поганий" xfId="59"/>
    <cellStyle name="Примітка" xfId="60"/>
    <cellStyle name="Percent" xfId="61"/>
    <cellStyle name="Результат" xfId="62"/>
    <cellStyle name="Связанная ячейка" xfId="63"/>
    <cellStyle name="Текст попередження" xfId="64"/>
    <cellStyle name="Текст пояснення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T31"/>
  <sheetViews>
    <sheetView tabSelected="1" view="pageBreakPreview" zoomScale="75" zoomScaleNormal="80" zoomScaleSheetLayoutView="75" workbookViewId="0" topLeftCell="AK7">
      <selection activeCell="AP22" sqref="AP22"/>
    </sheetView>
  </sheetViews>
  <sheetFormatPr defaultColWidth="9.00390625" defaultRowHeight="12.75"/>
  <cols>
    <col min="1" max="1" width="3.625" style="0" customWidth="1"/>
    <col min="2" max="2" width="26.375" style="0" customWidth="1"/>
    <col min="3" max="3" width="11.625" style="0" hidden="1" customWidth="1"/>
    <col min="4" max="4" width="7.875" style="23" customWidth="1"/>
    <col min="5" max="5" width="7.625" style="23" customWidth="1"/>
    <col min="6" max="6" width="7.50390625" style="23" customWidth="1"/>
    <col min="7" max="7" width="6.50390625" style="23" customWidth="1"/>
    <col min="8" max="8" width="7.125" style="23" customWidth="1"/>
    <col min="9" max="9" width="5.125" style="23" customWidth="1"/>
    <col min="10" max="10" width="7.625" style="23" customWidth="1"/>
    <col min="11" max="11" width="7.375" style="23" customWidth="1"/>
    <col min="12" max="12" width="7.50390625" style="23" customWidth="1"/>
    <col min="13" max="13" width="7.375" style="23" customWidth="1"/>
    <col min="14" max="14" width="7.125" style="23" customWidth="1"/>
    <col min="15" max="15" width="8.125" style="23" customWidth="1"/>
    <col min="16" max="16" width="9.875" style="23" customWidth="1"/>
    <col min="17" max="17" width="8.375" style="23" customWidth="1"/>
    <col min="18" max="18" width="8.00390625" style="47" customWidth="1"/>
    <col min="19" max="19" width="8.00390625" style="0" customWidth="1"/>
    <col min="20" max="20" width="7.00390625" style="0" customWidth="1"/>
    <col min="21" max="21" width="6.50390625" style="0" customWidth="1"/>
    <col min="22" max="22" width="5.00390625" style="0" customWidth="1"/>
    <col min="23" max="23" width="24.00390625" style="0" customWidth="1"/>
    <col min="24" max="24" width="7.50390625" style="0" customWidth="1"/>
    <col min="25" max="25" width="7.625" style="0" customWidth="1"/>
    <col min="26" max="26" width="7.375" style="47" customWidth="1"/>
    <col min="27" max="27" width="8.125" style="0" customWidth="1"/>
    <col min="28" max="28" width="11.125" style="47" customWidth="1"/>
    <col min="29" max="29" width="8.00390625" style="0" customWidth="1"/>
    <col min="30" max="30" width="7.125" style="0" customWidth="1"/>
    <col min="31" max="31" width="8.00390625" style="0" customWidth="1"/>
    <col min="32" max="32" width="8.375" style="0" customWidth="1"/>
    <col min="33" max="33" width="7.625" style="0" customWidth="1"/>
    <col min="34" max="34" width="9.375" style="0" customWidth="1"/>
    <col min="35" max="35" width="11.125" style="0" customWidth="1"/>
    <col min="36" max="36" width="0.12890625" style="0" hidden="1" customWidth="1"/>
    <col min="37" max="37" width="25.375" style="0" customWidth="1"/>
    <col min="38" max="38" width="7.625" style="0" customWidth="1"/>
    <col min="39" max="39" width="7.50390625" style="0" customWidth="1"/>
    <col min="40" max="40" width="7.625" style="0" customWidth="1"/>
    <col min="41" max="41" width="7.875" style="0" customWidth="1"/>
    <col min="42" max="42" width="7.50390625" style="0" customWidth="1"/>
    <col min="43" max="43" width="7.875" style="0" customWidth="1"/>
    <col min="44" max="44" width="8.00390625" style="0" customWidth="1"/>
    <col min="45" max="45" width="8.50390625" style="0" customWidth="1"/>
    <col min="46" max="46" width="7.625" style="0" customWidth="1"/>
    <col min="47" max="47" width="8.375" style="0" customWidth="1"/>
    <col min="48" max="48" width="5.00390625" style="14" hidden="1" customWidth="1"/>
    <col min="49" max="49" width="26.50390625" style="14" hidden="1" customWidth="1"/>
    <col min="50" max="50" width="8.625" style="0" customWidth="1"/>
    <col min="51" max="52" width="6.625" style="0" customWidth="1"/>
    <col min="53" max="53" width="7.50390625" style="0" customWidth="1"/>
  </cols>
  <sheetData>
    <row r="1" spans="1:53" ht="17.25">
      <c r="A1" s="228" t="s">
        <v>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45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J1" s="4"/>
      <c r="AK1" s="4"/>
      <c r="AN1" s="4"/>
      <c r="AO1" s="4"/>
      <c r="AP1" s="4"/>
      <c r="AQ1" s="4"/>
      <c r="AR1" s="4"/>
      <c r="AS1" s="10"/>
      <c r="AT1" s="4"/>
      <c r="AU1" s="4"/>
      <c r="AV1" s="4"/>
      <c r="AW1" s="1"/>
      <c r="AX1" s="23"/>
      <c r="AY1" s="23"/>
      <c r="AZ1" s="23"/>
      <c r="BA1" s="23"/>
    </row>
    <row r="2" spans="1:53" ht="38.25" customHeight="1">
      <c r="A2" s="5"/>
      <c r="B2" s="51"/>
      <c r="C2" s="230" t="s">
        <v>25</v>
      </c>
      <c r="D2" s="220" t="s">
        <v>53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5"/>
      <c r="W2" s="225"/>
      <c r="X2" s="226" t="s">
        <v>55</v>
      </c>
      <c r="Y2" s="226"/>
      <c r="Z2" s="226"/>
      <c r="AA2" s="226"/>
      <c r="AB2" s="226"/>
      <c r="AC2" s="226"/>
      <c r="AD2" s="225" t="s">
        <v>56</v>
      </c>
      <c r="AE2" s="225"/>
      <c r="AF2" s="225"/>
      <c r="AG2" s="225"/>
      <c r="AH2" s="225"/>
      <c r="AI2" s="225"/>
      <c r="AJ2" s="2"/>
      <c r="AK2" s="2"/>
      <c r="AL2" s="225" t="s">
        <v>57</v>
      </c>
      <c r="AM2" s="225"/>
      <c r="AN2" s="225"/>
      <c r="AO2" s="225"/>
      <c r="AP2" s="225"/>
      <c r="AQ2" s="225"/>
      <c r="AR2" s="226" t="s">
        <v>58</v>
      </c>
      <c r="AS2" s="226"/>
      <c r="AT2" s="226"/>
      <c r="AU2" s="226"/>
      <c r="AV2" s="99"/>
      <c r="AW2" s="99"/>
      <c r="AX2" s="232" t="s">
        <v>29</v>
      </c>
      <c r="AY2" s="235" t="s">
        <v>28</v>
      </c>
      <c r="AZ2" s="232" t="s">
        <v>27</v>
      </c>
      <c r="BA2" s="231" t="s">
        <v>30</v>
      </c>
    </row>
    <row r="3" spans="1:53" ht="123" customHeight="1">
      <c r="A3" s="6"/>
      <c r="B3" s="8"/>
      <c r="C3" s="230"/>
      <c r="D3" s="205" t="s">
        <v>44</v>
      </c>
      <c r="E3" s="206"/>
      <c r="F3" s="205" t="s">
        <v>46</v>
      </c>
      <c r="G3" s="206"/>
      <c r="H3" s="205" t="s">
        <v>74</v>
      </c>
      <c r="I3" s="206"/>
      <c r="J3" s="205" t="s">
        <v>47</v>
      </c>
      <c r="K3" s="206"/>
      <c r="L3" s="205" t="s">
        <v>49</v>
      </c>
      <c r="M3" s="206"/>
      <c r="N3" s="205" t="s">
        <v>50</v>
      </c>
      <c r="O3" s="206"/>
      <c r="P3" s="205" t="s">
        <v>51</v>
      </c>
      <c r="Q3" s="206"/>
      <c r="R3" s="217" t="s">
        <v>33</v>
      </c>
      <c r="S3" s="217"/>
      <c r="T3" s="217" t="s">
        <v>39</v>
      </c>
      <c r="U3" s="217"/>
      <c r="V3" s="57"/>
      <c r="W3" s="53" t="s">
        <v>70</v>
      </c>
      <c r="X3" s="217" t="s">
        <v>54</v>
      </c>
      <c r="Y3" s="217"/>
      <c r="Z3" s="217" t="s">
        <v>34</v>
      </c>
      <c r="AA3" s="217"/>
      <c r="AB3" s="217" t="s">
        <v>36</v>
      </c>
      <c r="AC3" s="217"/>
      <c r="AD3" s="227" t="s">
        <v>60</v>
      </c>
      <c r="AE3" s="227"/>
      <c r="AF3" s="227" t="s">
        <v>37</v>
      </c>
      <c r="AG3" s="227"/>
      <c r="AH3" s="224" t="s">
        <v>38</v>
      </c>
      <c r="AI3" s="224"/>
      <c r="AJ3" s="57"/>
      <c r="AK3" s="58"/>
      <c r="AL3" s="217" t="s">
        <v>67</v>
      </c>
      <c r="AM3" s="217"/>
      <c r="AN3" s="217" t="s">
        <v>68</v>
      </c>
      <c r="AO3" s="217"/>
      <c r="AP3" s="217" t="s">
        <v>81</v>
      </c>
      <c r="AQ3" s="217"/>
      <c r="AR3" s="236" t="s">
        <v>40</v>
      </c>
      <c r="AS3" s="236"/>
      <c r="AT3" s="224" t="s">
        <v>41</v>
      </c>
      <c r="AU3" s="224"/>
      <c r="AV3" s="56"/>
      <c r="AW3" s="59"/>
      <c r="AX3" s="232"/>
      <c r="AY3" s="235"/>
      <c r="AZ3" s="233"/>
      <c r="BA3" s="231"/>
    </row>
    <row r="4" spans="1:53" ht="12.75">
      <c r="A4" s="6"/>
      <c r="B4" s="8"/>
      <c r="C4" s="52"/>
      <c r="D4" s="221">
        <v>1</v>
      </c>
      <c r="E4" s="221"/>
      <c r="F4" s="221">
        <v>2</v>
      </c>
      <c r="G4" s="221"/>
      <c r="H4" s="222">
        <v>3</v>
      </c>
      <c r="I4" s="222"/>
      <c r="J4" s="222">
        <v>4</v>
      </c>
      <c r="K4" s="222"/>
      <c r="L4" s="222">
        <v>5</v>
      </c>
      <c r="M4" s="222"/>
      <c r="N4" s="222">
        <v>6</v>
      </c>
      <c r="O4" s="222"/>
      <c r="P4" s="222">
        <v>7</v>
      </c>
      <c r="Q4" s="222"/>
      <c r="R4" s="221">
        <v>8</v>
      </c>
      <c r="S4" s="221"/>
      <c r="T4" s="221">
        <v>9</v>
      </c>
      <c r="U4" s="221"/>
      <c r="V4" s="6"/>
      <c r="W4" s="8"/>
      <c r="X4" s="198">
        <v>10</v>
      </c>
      <c r="Y4" s="198"/>
      <c r="Z4" s="198">
        <v>11</v>
      </c>
      <c r="AA4" s="198"/>
      <c r="AB4" s="198">
        <v>12</v>
      </c>
      <c r="AC4" s="198"/>
      <c r="AD4" s="198">
        <v>13</v>
      </c>
      <c r="AE4" s="198"/>
      <c r="AF4" s="198">
        <v>14</v>
      </c>
      <c r="AG4" s="198"/>
      <c r="AH4" s="198">
        <v>15</v>
      </c>
      <c r="AI4" s="198"/>
      <c r="AJ4" s="6"/>
      <c r="AK4" s="8"/>
      <c r="AL4" s="198">
        <v>16</v>
      </c>
      <c r="AM4" s="198"/>
      <c r="AN4" s="198">
        <v>17</v>
      </c>
      <c r="AO4" s="198"/>
      <c r="AP4" s="221">
        <v>18</v>
      </c>
      <c r="AQ4" s="221"/>
      <c r="AR4" s="221">
        <v>19</v>
      </c>
      <c r="AS4" s="221"/>
      <c r="AT4" s="234">
        <v>20</v>
      </c>
      <c r="AU4" s="234"/>
      <c r="AV4" s="5"/>
      <c r="AW4" s="24"/>
      <c r="AX4" s="38"/>
      <c r="AY4" s="39"/>
      <c r="AZ4" s="38"/>
      <c r="BA4" s="41"/>
    </row>
    <row r="5" spans="1:53" ht="15">
      <c r="A5" s="66"/>
      <c r="B5" s="68"/>
      <c r="C5" s="69"/>
      <c r="D5" s="70" t="s">
        <v>45</v>
      </c>
      <c r="E5" s="71" t="s">
        <v>21</v>
      </c>
      <c r="F5" s="70" t="s">
        <v>45</v>
      </c>
      <c r="G5" s="71" t="s">
        <v>21</v>
      </c>
      <c r="H5" s="70" t="s">
        <v>45</v>
      </c>
      <c r="I5" s="71" t="s">
        <v>21</v>
      </c>
      <c r="J5" s="71" t="s">
        <v>48</v>
      </c>
      <c r="K5" s="71" t="s">
        <v>21</v>
      </c>
      <c r="L5" s="71" t="s">
        <v>48</v>
      </c>
      <c r="M5" s="71" t="s">
        <v>21</v>
      </c>
      <c r="N5" s="71" t="s">
        <v>48</v>
      </c>
      <c r="O5" s="71" t="s">
        <v>21</v>
      </c>
      <c r="P5" s="71" t="s">
        <v>52</v>
      </c>
      <c r="Q5" s="71" t="s">
        <v>21</v>
      </c>
      <c r="R5" s="72" t="s">
        <v>24</v>
      </c>
      <c r="S5" s="71" t="s">
        <v>21</v>
      </c>
      <c r="T5" s="72" t="s">
        <v>0</v>
      </c>
      <c r="U5" s="72" t="s">
        <v>21</v>
      </c>
      <c r="V5" s="66"/>
      <c r="W5" s="68"/>
      <c r="X5" s="71" t="s">
        <v>24</v>
      </c>
      <c r="Y5" s="71" t="s">
        <v>21</v>
      </c>
      <c r="Z5" s="72" t="s">
        <v>0</v>
      </c>
      <c r="AA5" s="71" t="s">
        <v>21</v>
      </c>
      <c r="AB5" s="72" t="s">
        <v>35</v>
      </c>
      <c r="AC5" s="71" t="s">
        <v>21</v>
      </c>
      <c r="AD5" s="71" t="s">
        <v>0</v>
      </c>
      <c r="AE5" s="71" t="s">
        <v>21</v>
      </c>
      <c r="AF5" s="71" t="s">
        <v>26</v>
      </c>
      <c r="AG5" s="71" t="s">
        <v>21</v>
      </c>
      <c r="AH5" s="71" t="s">
        <v>0</v>
      </c>
      <c r="AI5" s="71" t="s">
        <v>21</v>
      </c>
      <c r="AJ5" s="66"/>
      <c r="AK5" s="68"/>
      <c r="AL5" s="71" t="s">
        <v>24</v>
      </c>
      <c r="AM5" s="71" t="s">
        <v>21</v>
      </c>
      <c r="AN5" s="71" t="s">
        <v>0</v>
      </c>
      <c r="AO5" s="71" t="s">
        <v>21</v>
      </c>
      <c r="AP5" s="71" t="s">
        <v>0</v>
      </c>
      <c r="AQ5" s="71" t="s">
        <v>21</v>
      </c>
      <c r="AR5" s="71" t="s">
        <v>0</v>
      </c>
      <c r="AS5" s="71" t="s">
        <v>21</v>
      </c>
      <c r="AT5" s="73" t="s">
        <v>0</v>
      </c>
      <c r="AU5" s="73" t="s">
        <v>21</v>
      </c>
      <c r="AV5" s="63"/>
      <c r="AW5" s="74"/>
      <c r="AX5" s="75"/>
      <c r="AY5" s="40"/>
      <c r="AZ5" s="75"/>
      <c r="BA5" s="42"/>
    </row>
    <row r="6" spans="1:53" ht="15">
      <c r="A6" s="7"/>
      <c r="B6" s="7" t="s">
        <v>22</v>
      </c>
      <c r="C6" s="13"/>
      <c r="D6" s="82"/>
      <c r="E6" s="82"/>
      <c r="F6" s="82"/>
      <c r="G6" s="82"/>
      <c r="H6" s="82"/>
      <c r="I6" s="82"/>
      <c r="J6" s="82">
        <v>-1218</v>
      </c>
      <c r="K6" s="60"/>
      <c r="L6" s="82">
        <v>-474</v>
      </c>
      <c r="M6" s="60"/>
      <c r="N6" s="82">
        <v>-7957</v>
      </c>
      <c r="O6" s="60"/>
      <c r="P6" s="112">
        <v>12055.1</v>
      </c>
      <c r="Q6" s="82"/>
      <c r="R6" s="83">
        <v>306.9</v>
      </c>
      <c r="S6" s="84"/>
      <c r="T6" s="80">
        <v>60.9</v>
      </c>
      <c r="U6" s="80"/>
      <c r="V6" s="7"/>
      <c r="W6" s="7" t="s">
        <v>22</v>
      </c>
      <c r="X6" s="85">
        <v>2001.6</v>
      </c>
      <c r="Y6" s="86"/>
      <c r="Z6" s="85">
        <v>104.2</v>
      </c>
      <c r="AA6" s="46"/>
      <c r="AB6" s="85">
        <v>198.4</v>
      </c>
      <c r="AC6" s="46"/>
      <c r="AD6" s="46"/>
      <c r="AE6" s="46"/>
      <c r="AF6" s="87"/>
      <c r="AG6" s="46"/>
      <c r="AH6" s="88">
        <v>105</v>
      </c>
      <c r="AI6" s="46"/>
      <c r="AJ6" s="7"/>
      <c r="AK6" s="7" t="s">
        <v>22</v>
      </c>
      <c r="AL6" s="76">
        <v>5778.19</v>
      </c>
      <c r="AM6" s="60"/>
      <c r="AN6" s="90">
        <v>147.9</v>
      </c>
      <c r="AO6" s="90"/>
      <c r="AP6" s="80">
        <v>1.1</v>
      </c>
      <c r="AQ6" s="82"/>
      <c r="AR6" s="80"/>
      <c r="AS6" s="80"/>
      <c r="AT6" s="113">
        <v>8.5</v>
      </c>
      <c r="AU6" s="80"/>
      <c r="AV6" s="7"/>
      <c r="AW6" s="7" t="s">
        <v>22</v>
      </c>
      <c r="AX6" s="75"/>
      <c r="AY6" s="40"/>
      <c r="AZ6" s="75"/>
      <c r="BA6" s="42"/>
    </row>
    <row r="7" spans="1:53" ht="15">
      <c r="A7" s="63">
        <v>1</v>
      </c>
      <c r="B7" s="61" t="s">
        <v>1</v>
      </c>
      <c r="C7" s="62"/>
      <c r="D7" s="37">
        <v>23.8</v>
      </c>
      <c r="E7" s="37">
        <v>16</v>
      </c>
      <c r="F7" s="37">
        <v>20.6</v>
      </c>
      <c r="G7" s="37">
        <v>16</v>
      </c>
      <c r="H7" s="37"/>
      <c r="I7" s="37"/>
      <c r="J7" s="37" t="s">
        <v>70</v>
      </c>
      <c r="K7" s="37">
        <v>17</v>
      </c>
      <c r="L7" s="37" t="s">
        <v>70</v>
      </c>
      <c r="M7" s="37">
        <v>16</v>
      </c>
      <c r="N7" s="6">
        <v>-1382</v>
      </c>
      <c r="O7" s="37">
        <v>14</v>
      </c>
      <c r="P7" s="105">
        <v>4038.1</v>
      </c>
      <c r="Q7" s="34">
        <v>3</v>
      </c>
      <c r="R7" s="78"/>
      <c r="S7" s="16">
        <v>5</v>
      </c>
      <c r="T7" s="17" t="s">
        <v>70</v>
      </c>
      <c r="U7" s="32">
        <v>12</v>
      </c>
      <c r="V7" s="63">
        <v>1</v>
      </c>
      <c r="W7" s="61" t="s">
        <v>1</v>
      </c>
      <c r="X7" s="53">
        <v>1384.5</v>
      </c>
      <c r="Y7" s="34">
        <v>13</v>
      </c>
      <c r="Z7" s="78"/>
      <c r="AA7" s="33">
        <v>1</v>
      </c>
      <c r="AB7" s="118"/>
      <c r="AC7" s="33">
        <v>14</v>
      </c>
      <c r="AD7" s="115">
        <v>150.39277828999144</v>
      </c>
      <c r="AE7" s="33">
        <v>10</v>
      </c>
      <c r="AF7" s="114">
        <v>0.9140314040174821</v>
      </c>
      <c r="AG7" s="89">
        <v>13</v>
      </c>
      <c r="AH7" s="53">
        <v>89.3</v>
      </c>
      <c r="AI7" s="33">
        <v>5</v>
      </c>
      <c r="AJ7" s="63">
        <v>1</v>
      </c>
      <c r="AK7" s="61" t="s">
        <v>1</v>
      </c>
      <c r="AL7" s="35">
        <v>4868.55</v>
      </c>
      <c r="AM7" s="34">
        <v>15</v>
      </c>
      <c r="AN7" s="16" t="s">
        <v>59</v>
      </c>
      <c r="AO7" s="16" t="s">
        <v>59</v>
      </c>
      <c r="AP7" s="17" t="s">
        <v>72</v>
      </c>
      <c r="AQ7" s="101">
        <v>1</v>
      </c>
      <c r="AR7" s="15" t="s">
        <v>59</v>
      </c>
      <c r="AS7" s="31" t="s">
        <v>59</v>
      </c>
      <c r="AT7" s="119">
        <v>59.6</v>
      </c>
      <c r="AU7" s="119">
        <v>3</v>
      </c>
      <c r="AV7" s="63">
        <v>1</v>
      </c>
      <c r="AW7" s="64" t="s">
        <v>1</v>
      </c>
      <c r="AX7" s="92">
        <f>E7+G7+K7+M7+O7+Q7+S7+U7+Y7+AA7+AC7+AE7+AG7+AI7+AM7+AQ7+AU7</f>
        <v>174</v>
      </c>
      <c r="AY7" s="93">
        <v>17</v>
      </c>
      <c r="AZ7" s="94">
        <f>AX7/AY7</f>
        <v>10.235294117647058</v>
      </c>
      <c r="BA7" s="98">
        <f>RANK(AZ7,AZ$7:AZ$24,1)</f>
        <v>13</v>
      </c>
    </row>
    <row r="8" spans="1:53" ht="15">
      <c r="A8" s="63">
        <v>2</v>
      </c>
      <c r="B8" s="61" t="s">
        <v>2</v>
      </c>
      <c r="C8" s="62"/>
      <c r="D8" s="37">
        <v>33.3</v>
      </c>
      <c r="E8" s="37">
        <v>5</v>
      </c>
      <c r="F8" s="37">
        <v>38.1</v>
      </c>
      <c r="G8" s="37">
        <v>2</v>
      </c>
      <c r="H8" s="37"/>
      <c r="I8" s="37"/>
      <c r="J8" s="6">
        <v>-108</v>
      </c>
      <c r="K8" s="37">
        <v>13</v>
      </c>
      <c r="L8" s="6">
        <v>-85</v>
      </c>
      <c r="M8" s="37">
        <v>14</v>
      </c>
      <c r="N8" s="6">
        <v>-614</v>
      </c>
      <c r="O8" s="37">
        <v>9</v>
      </c>
      <c r="P8" s="105">
        <v>1720.8</v>
      </c>
      <c r="Q8" s="34">
        <v>7</v>
      </c>
      <c r="R8" s="15">
        <v>29.7</v>
      </c>
      <c r="S8" s="16">
        <v>6</v>
      </c>
      <c r="T8" s="17">
        <v>27.6</v>
      </c>
      <c r="U8" s="32">
        <v>10</v>
      </c>
      <c r="V8" s="63">
        <v>2</v>
      </c>
      <c r="W8" s="61" t="s">
        <v>2</v>
      </c>
      <c r="X8" s="53">
        <v>706.9</v>
      </c>
      <c r="Y8" s="34">
        <v>16</v>
      </c>
      <c r="Z8" s="53">
        <v>100.5</v>
      </c>
      <c r="AA8" s="33">
        <v>13</v>
      </c>
      <c r="AB8" s="53">
        <v>97.6</v>
      </c>
      <c r="AC8" s="33">
        <v>4</v>
      </c>
      <c r="AD8" s="115">
        <v>141.5506848130797</v>
      </c>
      <c r="AE8" s="33">
        <v>15</v>
      </c>
      <c r="AF8" s="114">
        <v>0.86915798397179</v>
      </c>
      <c r="AG8" s="89">
        <v>14</v>
      </c>
      <c r="AH8" s="53">
        <v>118.4</v>
      </c>
      <c r="AI8" s="33">
        <v>16</v>
      </c>
      <c r="AJ8" s="63">
        <v>2</v>
      </c>
      <c r="AK8" s="61" t="s">
        <v>2</v>
      </c>
      <c r="AL8" s="35">
        <v>5182.03</v>
      </c>
      <c r="AM8" s="34">
        <v>6</v>
      </c>
      <c r="AN8" s="125" t="s">
        <v>59</v>
      </c>
      <c r="AO8" s="34" t="s">
        <v>59</v>
      </c>
      <c r="AP8" s="17" t="s">
        <v>73</v>
      </c>
      <c r="AQ8" s="101">
        <v>1</v>
      </c>
      <c r="AR8" s="15" t="s">
        <v>59</v>
      </c>
      <c r="AS8" s="31" t="s">
        <v>59</v>
      </c>
      <c r="AT8" s="119">
        <v>45.4</v>
      </c>
      <c r="AU8" s="119">
        <v>6</v>
      </c>
      <c r="AV8" s="63">
        <v>2</v>
      </c>
      <c r="AW8" s="64" t="s">
        <v>2</v>
      </c>
      <c r="AX8" s="92">
        <f aca="true" t="shared" si="0" ref="AX8:AX23">E8+G8+K8+M8+O8+Q8+S8+U8+Y8+AA8+AC8+AE8+AG8+AI8+AM8+AQ8+AU8</f>
        <v>157</v>
      </c>
      <c r="AY8" s="93">
        <v>17</v>
      </c>
      <c r="AZ8" s="94">
        <f aca="true" t="shared" si="1" ref="AZ8:AZ24">AX8/AY8</f>
        <v>9.235294117647058</v>
      </c>
      <c r="BA8" s="98">
        <f aca="true" t="shared" si="2" ref="BA8:BA24">RANK(AZ8,AZ$7:AZ$24,1)</f>
        <v>9</v>
      </c>
    </row>
    <row r="9" spans="1:53" ht="15.75" customHeight="1">
      <c r="A9" s="63">
        <v>3</v>
      </c>
      <c r="B9" s="61" t="s">
        <v>3</v>
      </c>
      <c r="C9" s="62"/>
      <c r="D9" s="17">
        <v>28</v>
      </c>
      <c r="E9" s="37">
        <v>12</v>
      </c>
      <c r="F9" s="37">
        <v>28.2</v>
      </c>
      <c r="G9" s="37">
        <v>10</v>
      </c>
      <c r="H9" s="37"/>
      <c r="I9" s="37"/>
      <c r="J9" s="6">
        <v>-63</v>
      </c>
      <c r="K9" s="37">
        <v>10</v>
      </c>
      <c r="L9" s="6">
        <v>-37</v>
      </c>
      <c r="M9" s="67">
        <v>12</v>
      </c>
      <c r="N9" s="6">
        <v>27</v>
      </c>
      <c r="O9" s="37">
        <v>5</v>
      </c>
      <c r="P9" s="105">
        <v>1563.7</v>
      </c>
      <c r="Q9" s="34">
        <v>8</v>
      </c>
      <c r="R9" s="15">
        <v>0</v>
      </c>
      <c r="S9" s="31">
        <v>12</v>
      </c>
      <c r="T9" s="53" t="s">
        <v>70</v>
      </c>
      <c r="U9" s="33">
        <v>12</v>
      </c>
      <c r="V9" s="63">
        <v>3</v>
      </c>
      <c r="W9" s="61" t="s">
        <v>3</v>
      </c>
      <c r="X9" s="53">
        <v>2416.7</v>
      </c>
      <c r="Y9" s="34">
        <v>7</v>
      </c>
      <c r="Z9" s="78"/>
      <c r="AA9" s="33">
        <v>2</v>
      </c>
      <c r="AB9" s="118"/>
      <c r="AC9" s="33">
        <v>13</v>
      </c>
      <c r="AD9" s="115">
        <v>155.7727638215906</v>
      </c>
      <c r="AE9" s="33">
        <v>5</v>
      </c>
      <c r="AF9" s="114">
        <v>1.3219759741041852</v>
      </c>
      <c r="AG9" s="89">
        <v>3</v>
      </c>
      <c r="AH9" s="53">
        <v>90.8</v>
      </c>
      <c r="AI9" s="33">
        <v>7</v>
      </c>
      <c r="AJ9" s="63">
        <v>3</v>
      </c>
      <c r="AK9" s="61" t="s">
        <v>3</v>
      </c>
      <c r="AL9" s="35">
        <v>4787.05</v>
      </c>
      <c r="AM9" s="36">
        <v>17</v>
      </c>
      <c r="AN9" s="34" t="s">
        <v>59</v>
      </c>
      <c r="AO9" s="34" t="s">
        <v>59</v>
      </c>
      <c r="AP9" s="17" t="s">
        <v>73</v>
      </c>
      <c r="AQ9" s="101">
        <v>1</v>
      </c>
      <c r="AR9" s="15" t="s">
        <v>59</v>
      </c>
      <c r="AS9" s="31" t="s">
        <v>59</v>
      </c>
      <c r="AT9" s="119">
        <v>51.9</v>
      </c>
      <c r="AU9" s="119">
        <v>4</v>
      </c>
      <c r="AV9" s="63">
        <v>3</v>
      </c>
      <c r="AW9" s="64" t="s">
        <v>3</v>
      </c>
      <c r="AX9" s="92">
        <f t="shared" si="0"/>
        <v>140</v>
      </c>
      <c r="AY9" s="93">
        <v>17</v>
      </c>
      <c r="AZ9" s="94">
        <f t="shared" si="1"/>
        <v>8.235294117647058</v>
      </c>
      <c r="BA9" s="98">
        <f t="shared" si="2"/>
        <v>5</v>
      </c>
    </row>
    <row r="10" spans="1:53" ht="15.75" customHeight="1">
      <c r="A10" s="63">
        <v>4</v>
      </c>
      <c r="B10" s="61" t="s">
        <v>4</v>
      </c>
      <c r="C10" s="62"/>
      <c r="D10" s="37">
        <v>35.4</v>
      </c>
      <c r="E10" s="37">
        <v>3</v>
      </c>
      <c r="F10" s="37">
        <v>19.1</v>
      </c>
      <c r="G10" s="104">
        <v>17</v>
      </c>
      <c r="H10" s="37"/>
      <c r="I10" s="37"/>
      <c r="J10" s="6">
        <v>-367</v>
      </c>
      <c r="K10" s="37">
        <v>15</v>
      </c>
      <c r="L10" s="6">
        <v>-7</v>
      </c>
      <c r="M10" s="37">
        <v>8</v>
      </c>
      <c r="N10" s="6">
        <v>-1611</v>
      </c>
      <c r="O10" s="37">
        <v>15</v>
      </c>
      <c r="P10" s="100"/>
      <c r="Q10" s="34">
        <v>6</v>
      </c>
      <c r="R10" s="78"/>
      <c r="S10" s="16">
        <v>10</v>
      </c>
      <c r="T10" s="53" t="s">
        <v>78</v>
      </c>
      <c r="U10" s="33">
        <v>1</v>
      </c>
      <c r="V10" s="63">
        <v>4</v>
      </c>
      <c r="W10" s="61" t="s">
        <v>4</v>
      </c>
      <c r="X10" s="53">
        <v>2416.1</v>
      </c>
      <c r="Y10" s="34">
        <v>8</v>
      </c>
      <c r="Z10" s="53">
        <v>107.8</v>
      </c>
      <c r="AA10" s="33">
        <v>4</v>
      </c>
      <c r="AB10" s="53">
        <v>7.7</v>
      </c>
      <c r="AC10" s="33">
        <v>12</v>
      </c>
      <c r="AD10" s="115">
        <v>155.74882388624164</v>
      </c>
      <c r="AE10" s="33">
        <v>6</v>
      </c>
      <c r="AF10" s="114">
        <v>1.1313714028874968</v>
      </c>
      <c r="AG10" s="89">
        <v>9</v>
      </c>
      <c r="AH10" s="53">
        <v>90.3</v>
      </c>
      <c r="AI10" s="33">
        <v>6</v>
      </c>
      <c r="AJ10" s="63">
        <v>4</v>
      </c>
      <c r="AK10" s="61" t="s">
        <v>4</v>
      </c>
      <c r="AL10" s="35">
        <v>5027.72</v>
      </c>
      <c r="AM10" s="34">
        <v>13</v>
      </c>
      <c r="AN10" s="34" t="s">
        <v>59</v>
      </c>
      <c r="AO10" s="34" t="s">
        <v>59</v>
      </c>
      <c r="AP10" s="17">
        <v>5.5</v>
      </c>
      <c r="AQ10" s="33">
        <v>17</v>
      </c>
      <c r="AR10" s="15" t="s">
        <v>59</v>
      </c>
      <c r="AS10" s="31" t="s">
        <v>59</v>
      </c>
      <c r="AT10" s="119">
        <v>37.8</v>
      </c>
      <c r="AU10" s="119">
        <v>8</v>
      </c>
      <c r="AV10" s="63">
        <v>4</v>
      </c>
      <c r="AW10" s="64" t="s">
        <v>4</v>
      </c>
      <c r="AX10" s="92">
        <f t="shared" si="0"/>
        <v>158</v>
      </c>
      <c r="AY10" s="93">
        <v>17</v>
      </c>
      <c r="AZ10" s="94">
        <f t="shared" si="1"/>
        <v>9.294117647058824</v>
      </c>
      <c r="BA10" s="98">
        <f t="shared" si="2"/>
        <v>12</v>
      </c>
    </row>
    <row r="11" spans="1:53" ht="15.75" customHeight="1">
      <c r="A11" s="63">
        <v>5</v>
      </c>
      <c r="B11" s="61" t="s">
        <v>5</v>
      </c>
      <c r="C11" s="62"/>
      <c r="D11" s="17">
        <v>18</v>
      </c>
      <c r="E11" s="37">
        <v>18</v>
      </c>
      <c r="F11" s="17">
        <v>18</v>
      </c>
      <c r="G11" s="104">
        <v>18</v>
      </c>
      <c r="H11" s="37"/>
      <c r="I11" s="37"/>
      <c r="J11" s="6">
        <v>-43</v>
      </c>
      <c r="K11" s="37">
        <v>8</v>
      </c>
      <c r="L11" s="6">
        <v>-4</v>
      </c>
      <c r="M11" s="37">
        <v>6</v>
      </c>
      <c r="N11" s="6">
        <v>-951</v>
      </c>
      <c r="O11" s="37">
        <v>13</v>
      </c>
      <c r="P11" s="105" t="s">
        <v>76</v>
      </c>
      <c r="Q11" s="105" t="s">
        <v>59</v>
      </c>
      <c r="R11" s="15">
        <v>0</v>
      </c>
      <c r="S11" s="31">
        <v>12</v>
      </c>
      <c r="T11" s="53" t="s">
        <v>70</v>
      </c>
      <c r="U11" s="33">
        <v>12</v>
      </c>
      <c r="V11" s="63">
        <v>5</v>
      </c>
      <c r="W11" s="61" t="s">
        <v>5</v>
      </c>
      <c r="X11" s="53">
        <v>3853.4</v>
      </c>
      <c r="Y11" s="34">
        <v>3</v>
      </c>
      <c r="Z11" s="53" t="s">
        <v>70</v>
      </c>
      <c r="AA11" s="33">
        <v>16</v>
      </c>
      <c r="AB11" s="53" t="s">
        <v>70</v>
      </c>
      <c r="AC11" s="33">
        <v>16</v>
      </c>
      <c r="AD11" s="115">
        <v>163.33613902210968</v>
      </c>
      <c r="AE11" s="33">
        <v>3</v>
      </c>
      <c r="AF11" s="114">
        <v>0.8420709632446133</v>
      </c>
      <c r="AG11" s="89">
        <v>16</v>
      </c>
      <c r="AH11" s="53">
        <v>102.5</v>
      </c>
      <c r="AI11" s="33">
        <v>10</v>
      </c>
      <c r="AJ11" s="63">
        <v>5</v>
      </c>
      <c r="AK11" s="61" t="s">
        <v>5</v>
      </c>
      <c r="AL11" s="35">
        <v>5309.5</v>
      </c>
      <c r="AM11" s="34">
        <v>2</v>
      </c>
      <c r="AN11" s="34" t="s">
        <v>59</v>
      </c>
      <c r="AO11" s="34" t="s">
        <v>59</v>
      </c>
      <c r="AP11" s="17" t="s">
        <v>73</v>
      </c>
      <c r="AQ11" s="101">
        <v>1</v>
      </c>
      <c r="AR11" s="15" t="s">
        <v>59</v>
      </c>
      <c r="AS11" s="31" t="s">
        <v>59</v>
      </c>
      <c r="AT11" s="119">
        <v>23.3</v>
      </c>
      <c r="AU11" s="119">
        <v>12</v>
      </c>
      <c r="AV11" s="63">
        <v>5</v>
      </c>
      <c r="AW11" s="64" t="s">
        <v>5</v>
      </c>
      <c r="AX11" s="92">
        <f>E11+G11+K11+M11+O11+S11+U11+Y11+AA11+AC11+AE11+AG11+AI11+AM11+AQ11+AU11</f>
        <v>166</v>
      </c>
      <c r="AY11" s="93">
        <v>16</v>
      </c>
      <c r="AZ11" s="94">
        <f t="shared" si="1"/>
        <v>10.375</v>
      </c>
      <c r="BA11" s="98">
        <f t="shared" si="2"/>
        <v>14</v>
      </c>
    </row>
    <row r="12" spans="1:53" ht="15.75" customHeight="1">
      <c r="A12" s="63">
        <v>6</v>
      </c>
      <c r="B12" s="61" t="s">
        <v>6</v>
      </c>
      <c r="C12" s="62"/>
      <c r="D12" s="17">
        <v>27.1</v>
      </c>
      <c r="E12" s="37">
        <v>14</v>
      </c>
      <c r="F12" s="37">
        <v>25.3</v>
      </c>
      <c r="G12" s="67">
        <v>12</v>
      </c>
      <c r="H12" s="37"/>
      <c r="I12" s="37"/>
      <c r="J12" s="6">
        <v>-39</v>
      </c>
      <c r="K12" s="37">
        <v>7</v>
      </c>
      <c r="L12" s="6">
        <v>0</v>
      </c>
      <c r="M12" s="65" t="s">
        <v>71</v>
      </c>
      <c r="N12" s="37" t="s">
        <v>70</v>
      </c>
      <c r="O12" s="37">
        <v>17</v>
      </c>
      <c r="P12" s="106">
        <v>3207.3</v>
      </c>
      <c r="Q12" s="34">
        <v>5</v>
      </c>
      <c r="R12" s="15" t="s">
        <v>59</v>
      </c>
      <c r="S12" s="31" t="s">
        <v>59</v>
      </c>
      <c r="T12" s="53" t="s">
        <v>70</v>
      </c>
      <c r="U12" s="33">
        <v>12</v>
      </c>
      <c r="V12" s="63">
        <v>6</v>
      </c>
      <c r="W12" s="61" t="s">
        <v>6</v>
      </c>
      <c r="X12" s="53">
        <v>2097.2</v>
      </c>
      <c r="Y12" s="34">
        <v>9</v>
      </c>
      <c r="Z12" s="53">
        <v>101.7</v>
      </c>
      <c r="AA12" s="33">
        <v>11</v>
      </c>
      <c r="AB12" s="53">
        <v>8.5</v>
      </c>
      <c r="AC12" s="33">
        <v>11</v>
      </c>
      <c r="AD12" s="115">
        <v>140.35541836973283</v>
      </c>
      <c r="AE12" s="33">
        <v>16</v>
      </c>
      <c r="AF12" s="114">
        <v>0.9276100589324804</v>
      </c>
      <c r="AG12" s="89">
        <v>12</v>
      </c>
      <c r="AH12" s="53">
        <v>110.9</v>
      </c>
      <c r="AI12" s="33">
        <v>13</v>
      </c>
      <c r="AJ12" s="63">
        <v>6</v>
      </c>
      <c r="AK12" s="61" t="s">
        <v>6</v>
      </c>
      <c r="AL12" s="35">
        <v>5111.26</v>
      </c>
      <c r="AM12" s="34">
        <v>9</v>
      </c>
      <c r="AN12" s="34" t="s">
        <v>59</v>
      </c>
      <c r="AO12" s="34" t="s">
        <v>59</v>
      </c>
      <c r="AP12" s="17" t="s">
        <v>73</v>
      </c>
      <c r="AQ12" s="101">
        <v>1</v>
      </c>
      <c r="AR12" s="15" t="s">
        <v>59</v>
      </c>
      <c r="AS12" s="31" t="s">
        <v>59</v>
      </c>
      <c r="AT12" s="119">
        <v>8.5</v>
      </c>
      <c r="AU12" s="119">
        <v>16</v>
      </c>
      <c r="AV12" s="63">
        <v>6</v>
      </c>
      <c r="AW12" s="64" t="s">
        <v>6</v>
      </c>
      <c r="AX12" s="92">
        <f>E12+G12+K12+M12+O12+Q12+U12+Y12+AA12+AC12+AE12+AG12+AI12+AM12+AQ12+AU12</f>
        <v>168</v>
      </c>
      <c r="AY12" s="93">
        <v>16</v>
      </c>
      <c r="AZ12" s="94">
        <f t="shared" si="1"/>
        <v>10.5</v>
      </c>
      <c r="BA12" s="98">
        <f t="shared" si="2"/>
        <v>15</v>
      </c>
    </row>
    <row r="13" spans="1:53" ht="15.75" customHeight="1">
      <c r="A13" s="63">
        <v>7</v>
      </c>
      <c r="B13" s="61" t="s">
        <v>7</v>
      </c>
      <c r="C13" s="62"/>
      <c r="D13" s="37">
        <v>28.6</v>
      </c>
      <c r="E13" s="37">
        <v>11</v>
      </c>
      <c r="F13" s="17">
        <v>28</v>
      </c>
      <c r="G13" s="37">
        <v>11</v>
      </c>
      <c r="H13" s="37"/>
      <c r="I13" s="37"/>
      <c r="J13" s="6">
        <v>55</v>
      </c>
      <c r="K13" s="37">
        <v>2</v>
      </c>
      <c r="L13" s="6">
        <v>24</v>
      </c>
      <c r="M13" s="37">
        <v>1</v>
      </c>
      <c r="N13" s="6">
        <v>-726</v>
      </c>
      <c r="O13" s="37">
        <v>10</v>
      </c>
      <c r="P13" s="105">
        <v>357.1</v>
      </c>
      <c r="Q13" s="34">
        <v>12</v>
      </c>
      <c r="R13" s="78"/>
      <c r="S13" s="16">
        <v>11</v>
      </c>
      <c r="T13" s="81">
        <v>126.9</v>
      </c>
      <c r="U13" s="32">
        <v>7</v>
      </c>
      <c r="V13" s="63">
        <v>7</v>
      </c>
      <c r="W13" s="61" t="s">
        <v>7</v>
      </c>
      <c r="X13" s="53">
        <v>1987.2</v>
      </c>
      <c r="Y13" s="34">
        <v>10</v>
      </c>
      <c r="Z13" s="53">
        <v>100.9</v>
      </c>
      <c r="AA13" s="33">
        <v>12</v>
      </c>
      <c r="AB13" s="53">
        <v>64.8</v>
      </c>
      <c r="AC13" s="33">
        <v>5</v>
      </c>
      <c r="AD13" s="115">
        <v>145.49326502957706</v>
      </c>
      <c r="AE13" s="33">
        <v>12</v>
      </c>
      <c r="AF13" s="114">
        <v>1.177900233362434</v>
      </c>
      <c r="AG13" s="89">
        <v>6</v>
      </c>
      <c r="AH13" s="53">
        <v>117.2</v>
      </c>
      <c r="AI13" s="33">
        <v>14</v>
      </c>
      <c r="AJ13" s="63">
        <v>7</v>
      </c>
      <c r="AK13" s="61" t="s">
        <v>7</v>
      </c>
      <c r="AL13" s="35">
        <v>5151.62</v>
      </c>
      <c r="AM13" s="34">
        <v>7</v>
      </c>
      <c r="AN13" s="34" t="s">
        <v>59</v>
      </c>
      <c r="AO13" s="34" t="s">
        <v>59</v>
      </c>
      <c r="AP13" s="17">
        <v>1.7</v>
      </c>
      <c r="AQ13" s="124" t="s">
        <v>83</v>
      </c>
      <c r="AR13" s="15" t="s">
        <v>59</v>
      </c>
      <c r="AS13" s="31" t="s">
        <v>59</v>
      </c>
      <c r="AT13" s="119">
        <v>66.9</v>
      </c>
      <c r="AU13" s="119">
        <v>2</v>
      </c>
      <c r="AV13" s="63">
        <v>7</v>
      </c>
      <c r="AW13" s="64" t="s">
        <v>7</v>
      </c>
      <c r="AX13" s="92">
        <f t="shared" si="0"/>
        <v>145</v>
      </c>
      <c r="AY13" s="93">
        <v>17</v>
      </c>
      <c r="AZ13" s="94">
        <f t="shared" si="1"/>
        <v>8.529411764705882</v>
      </c>
      <c r="BA13" s="98">
        <f t="shared" si="2"/>
        <v>6</v>
      </c>
    </row>
    <row r="14" spans="1:53" ht="15.75" customHeight="1">
      <c r="A14" s="63">
        <v>8</v>
      </c>
      <c r="B14" s="61" t="s">
        <v>8</v>
      </c>
      <c r="C14" s="62"/>
      <c r="D14" s="37">
        <v>32.9</v>
      </c>
      <c r="E14" s="37">
        <v>6</v>
      </c>
      <c r="F14" s="37">
        <v>32.5</v>
      </c>
      <c r="G14" s="37">
        <v>7</v>
      </c>
      <c r="H14" s="37"/>
      <c r="I14" s="37"/>
      <c r="J14" s="6">
        <v>-43</v>
      </c>
      <c r="K14" s="37">
        <v>8</v>
      </c>
      <c r="L14" s="6">
        <v>-18</v>
      </c>
      <c r="M14" s="37">
        <v>10</v>
      </c>
      <c r="N14" s="6">
        <v>-7</v>
      </c>
      <c r="O14" s="37">
        <v>6</v>
      </c>
      <c r="P14" s="100"/>
      <c r="Q14" s="34">
        <v>16</v>
      </c>
      <c r="R14" s="15" t="s">
        <v>59</v>
      </c>
      <c r="S14" s="31" t="s">
        <v>59</v>
      </c>
      <c r="T14" s="18">
        <v>153.4</v>
      </c>
      <c r="U14" s="32">
        <v>6</v>
      </c>
      <c r="V14" s="63">
        <v>8</v>
      </c>
      <c r="W14" s="61" t="s">
        <v>8</v>
      </c>
      <c r="X14" s="53">
        <v>467.8</v>
      </c>
      <c r="Y14" s="34">
        <v>18</v>
      </c>
      <c r="Z14" s="78"/>
      <c r="AA14" s="33">
        <v>7</v>
      </c>
      <c r="AB14" s="118"/>
      <c r="AC14" s="33">
        <v>15</v>
      </c>
      <c r="AD14" s="115">
        <v>140.42846549241793</v>
      </c>
      <c r="AE14" s="33">
        <v>16</v>
      </c>
      <c r="AF14" s="114">
        <v>0.6368558648180243</v>
      </c>
      <c r="AG14" s="89">
        <v>18</v>
      </c>
      <c r="AH14" s="53">
        <v>128.3</v>
      </c>
      <c r="AI14" s="33">
        <v>17</v>
      </c>
      <c r="AJ14" s="63">
        <v>8</v>
      </c>
      <c r="AK14" s="61" t="s">
        <v>8</v>
      </c>
      <c r="AL14" s="35">
        <v>5543.17</v>
      </c>
      <c r="AM14" s="34">
        <v>1</v>
      </c>
      <c r="AN14" s="34" t="s">
        <v>59</v>
      </c>
      <c r="AO14" s="34" t="s">
        <v>59</v>
      </c>
      <c r="AP14" s="17">
        <v>2.3</v>
      </c>
      <c r="AQ14" s="33">
        <v>15</v>
      </c>
      <c r="AR14" s="15" t="s">
        <v>59</v>
      </c>
      <c r="AS14" s="31" t="s">
        <v>59</v>
      </c>
      <c r="AT14" s="119">
        <v>2.7</v>
      </c>
      <c r="AU14" s="119">
        <v>17</v>
      </c>
      <c r="AV14" s="63">
        <v>8</v>
      </c>
      <c r="AW14" s="64" t="s">
        <v>8</v>
      </c>
      <c r="AX14" s="92">
        <f>E14+G14+K14+M14+O14+Q14+U14+Y14+AA14+AC14+AE14+AG14+AI14+AM14+AQ14+AU14</f>
        <v>183</v>
      </c>
      <c r="AY14" s="93">
        <v>16</v>
      </c>
      <c r="AZ14" s="94">
        <f t="shared" si="1"/>
        <v>11.4375</v>
      </c>
      <c r="BA14" s="98">
        <f t="shared" si="2"/>
        <v>17</v>
      </c>
    </row>
    <row r="15" spans="1:53" ht="15.75" customHeight="1">
      <c r="A15" s="63">
        <v>9</v>
      </c>
      <c r="B15" s="61" t="s">
        <v>9</v>
      </c>
      <c r="C15" s="62"/>
      <c r="D15" s="37">
        <v>30.2</v>
      </c>
      <c r="E15" s="37">
        <v>10</v>
      </c>
      <c r="F15" s="37">
        <v>31.5</v>
      </c>
      <c r="G15" s="37">
        <v>8</v>
      </c>
      <c r="H15" s="37"/>
      <c r="I15" s="37"/>
      <c r="J15" s="6">
        <v>-99</v>
      </c>
      <c r="K15" s="37">
        <v>11</v>
      </c>
      <c r="L15" s="6">
        <v>-20</v>
      </c>
      <c r="M15" s="37">
        <v>11</v>
      </c>
      <c r="N15" s="6">
        <v>-854</v>
      </c>
      <c r="O15" s="37">
        <v>12</v>
      </c>
      <c r="P15" s="105" t="s">
        <v>76</v>
      </c>
      <c r="Q15" s="105" t="s">
        <v>59</v>
      </c>
      <c r="R15" s="78"/>
      <c r="S15" s="16">
        <v>9</v>
      </c>
      <c r="T15" s="53" t="s">
        <v>70</v>
      </c>
      <c r="U15" s="33">
        <v>12</v>
      </c>
      <c r="V15" s="63">
        <v>9</v>
      </c>
      <c r="W15" s="61" t="s">
        <v>9</v>
      </c>
      <c r="X15" s="53">
        <v>2992.6</v>
      </c>
      <c r="Y15" s="34">
        <v>5</v>
      </c>
      <c r="Z15" s="53">
        <v>105.5</v>
      </c>
      <c r="AA15" s="33">
        <v>6</v>
      </c>
      <c r="AB15" s="53">
        <v>11</v>
      </c>
      <c r="AC15" s="33">
        <v>10</v>
      </c>
      <c r="AD15" s="115">
        <v>157.64407098989204</v>
      </c>
      <c r="AE15" s="33">
        <v>4</v>
      </c>
      <c r="AF15" s="114">
        <v>1.1369745884689826</v>
      </c>
      <c r="AG15" s="89">
        <v>8</v>
      </c>
      <c r="AH15" s="53">
        <v>65</v>
      </c>
      <c r="AI15" s="33">
        <v>3</v>
      </c>
      <c r="AJ15" s="63">
        <v>9</v>
      </c>
      <c r="AK15" s="61" t="s">
        <v>9</v>
      </c>
      <c r="AL15" s="35">
        <v>4503.69</v>
      </c>
      <c r="AM15" s="34">
        <v>18</v>
      </c>
      <c r="AN15" s="34" t="s">
        <v>59</v>
      </c>
      <c r="AO15" s="34" t="s">
        <v>59</v>
      </c>
      <c r="AP15" s="17" t="s">
        <v>73</v>
      </c>
      <c r="AQ15" s="101">
        <v>1</v>
      </c>
      <c r="AR15" s="15" t="s">
        <v>59</v>
      </c>
      <c r="AS15" s="31" t="s">
        <v>59</v>
      </c>
      <c r="AT15" s="119">
        <v>71.9</v>
      </c>
      <c r="AU15" s="119">
        <v>1</v>
      </c>
      <c r="AV15" s="63">
        <v>9</v>
      </c>
      <c r="AW15" s="64" t="s">
        <v>9</v>
      </c>
      <c r="AX15" s="92">
        <f>E15+G15+K15+M15+O15+S15+U15+Y15+AA15+AC15+AE15+AG15+AI15+AM15+AQ15+AU15</f>
        <v>129</v>
      </c>
      <c r="AY15" s="93">
        <v>16</v>
      </c>
      <c r="AZ15" s="94">
        <f t="shared" si="1"/>
        <v>8.0625</v>
      </c>
      <c r="BA15" s="98">
        <f t="shared" si="2"/>
        <v>3</v>
      </c>
    </row>
    <row r="16" spans="1:53" ht="15.75" customHeight="1">
      <c r="A16" s="63">
        <v>10</v>
      </c>
      <c r="B16" s="61" t="s">
        <v>10</v>
      </c>
      <c r="C16" s="62"/>
      <c r="D16" s="37">
        <v>30.4</v>
      </c>
      <c r="E16" s="37">
        <v>9</v>
      </c>
      <c r="F16" s="37">
        <v>24.9</v>
      </c>
      <c r="G16" s="37">
        <v>14</v>
      </c>
      <c r="H16" s="37"/>
      <c r="I16" s="37"/>
      <c r="J16" s="6">
        <v>-468</v>
      </c>
      <c r="K16" s="37">
        <v>16</v>
      </c>
      <c r="L16" s="6">
        <v>-242</v>
      </c>
      <c r="M16" s="37">
        <v>15</v>
      </c>
      <c r="N16" s="6">
        <v>-86</v>
      </c>
      <c r="O16" s="37">
        <v>7</v>
      </c>
      <c r="P16" s="100"/>
      <c r="Q16" s="34">
        <v>10</v>
      </c>
      <c r="R16" s="15">
        <v>0</v>
      </c>
      <c r="S16" s="31">
        <v>12</v>
      </c>
      <c r="T16" s="53" t="s">
        <v>70</v>
      </c>
      <c r="U16" s="33">
        <v>12</v>
      </c>
      <c r="V16" s="63">
        <v>10</v>
      </c>
      <c r="W16" s="61" t="s">
        <v>10</v>
      </c>
      <c r="X16" s="53">
        <v>1122.5</v>
      </c>
      <c r="Y16" s="34">
        <v>14</v>
      </c>
      <c r="Z16" s="53" t="s">
        <v>70</v>
      </c>
      <c r="AA16" s="33">
        <v>16</v>
      </c>
      <c r="AB16" s="53" t="s">
        <v>70</v>
      </c>
      <c r="AC16" s="33">
        <v>16</v>
      </c>
      <c r="AD16" s="115">
        <v>143.600682740421</v>
      </c>
      <c r="AE16" s="33">
        <v>13</v>
      </c>
      <c r="AF16" s="114">
        <v>1.244653676948639</v>
      </c>
      <c r="AG16" s="89">
        <v>4</v>
      </c>
      <c r="AH16" s="53">
        <v>134.2</v>
      </c>
      <c r="AI16" s="33">
        <v>18</v>
      </c>
      <c r="AJ16" s="63">
        <v>10</v>
      </c>
      <c r="AK16" s="61" t="s">
        <v>10</v>
      </c>
      <c r="AL16" s="35">
        <v>4964.45</v>
      </c>
      <c r="AM16" s="34">
        <v>14</v>
      </c>
      <c r="AN16" s="34" t="s">
        <v>59</v>
      </c>
      <c r="AO16" s="34" t="s">
        <v>59</v>
      </c>
      <c r="AP16" s="17" t="s">
        <v>73</v>
      </c>
      <c r="AQ16" s="101">
        <v>1</v>
      </c>
      <c r="AR16" s="15" t="s">
        <v>59</v>
      </c>
      <c r="AS16" s="31" t="s">
        <v>59</v>
      </c>
      <c r="AT16" s="119">
        <v>45.6</v>
      </c>
      <c r="AU16" s="119">
        <v>5</v>
      </c>
      <c r="AV16" s="63">
        <v>10</v>
      </c>
      <c r="AW16" s="64" t="s">
        <v>10</v>
      </c>
      <c r="AX16" s="92">
        <f t="shared" si="0"/>
        <v>196</v>
      </c>
      <c r="AY16" s="93">
        <v>17</v>
      </c>
      <c r="AZ16" s="94">
        <f t="shared" si="1"/>
        <v>11.529411764705882</v>
      </c>
      <c r="BA16" s="98">
        <f t="shared" si="2"/>
        <v>18</v>
      </c>
    </row>
    <row r="17" spans="1:53" ht="15.75" customHeight="1">
      <c r="A17" s="63">
        <v>11</v>
      </c>
      <c r="B17" s="61" t="s">
        <v>11</v>
      </c>
      <c r="C17" s="62"/>
      <c r="D17" s="37">
        <v>26.9</v>
      </c>
      <c r="E17" s="37">
        <v>15</v>
      </c>
      <c r="F17" s="37">
        <v>35.4</v>
      </c>
      <c r="G17" s="37">
        <v>4</v>
      </c>
      <c r="H17" s="37"/>
      <c r="I17" s="37"/>
      <c r="J17" s="6">
        <v>-26</v>
      </c>
      <c r="K17" s="37">
        <v>6</v>
      </c>
      <c r="L17" s="37" t="s">
        <v>70</v>
      </c>
      <c r="M17" s="37">
        <v>16</v>
      </c>
      <c r="N17" s="6">
        <v>45</v>
      </c>
      <c r="O17" s="37">
        <v>4</v>
      </c>
      <c r="P17" s="106">
        <v>4037.7</v>
      </c>
      <c r="Q17" s="34">
        <v>4</v>
      </c>
      <c r="R17" s="78"/>
      <c r="S17" s="16">
        <v>1</v>
      </c>
      <c r="T17" s="53" t="s">
        <v>70</v>
      </c>
      <c r="U17" s="33">
        <v>12</v>
      </c>
      <c r="V17" s="63">
        <v>11</v>
      </c>
      <c r="W17" s="61" t="s">
        <v>11</v>
      </c>
      <c r="X17" s="53">
        <v>1528.2</v>
      </c>
      <c r="Y17" s="34">
        <v>12</v>
      </c>
      <c r="Z17" s="53">
        <v>54.7</v>
      </c>
      <c r="AA17" s="33">
        <v>15</v>
      </c>
      <c r="AB17" s="53">
        <v>405</v>
      </c>
      <c r="AC17" s="33">
        <v>2</v>
      </c>
      <c r="AD17" s="53" t="s">
        <v>70</v>
      </c>
      <c r="AE17" s="33" t="s">
        <v>70</v>
      </c>
      <c r="AF17" s="126" t="s">
        <v>70</v>
      </c>
      <c r="AG17" s="89" t="s">
        <v>70</v>
      </c>
      <c r="AH17" s="53">
        <v>110.3</v>
      </c>
      <c r="AI17" s="33">
        <v>12</v>
      </c>
      <c r="AJ17" s="63">
        <v>11</v>
      </c>
      <c r="AK17" s="61" t="s">
        <v>11</v>
      </c>
      <c r="AL17" s="35">
        <v>5040.13</v>
      </c>
      <c r="AM17" s="34">
        <v>11</v>
      </c>
      <c r="AN17" s="34" t="s">
        <v>59</v>
      </c>
      <c r="AO17" s="34" t="s">
        <v>59</v>
      </c>
      <c r="AP17" s="17">
        <v>1.8</v>
      </c>
      <c r="AQ17" s="33">
        <v>14</v>
      </c>
      <c r="AR17" s="15" t="s">
        <v>59</v>
      </c>
      <c r="AS17" s="31" t="s">
        <v>59</v>
      </c>
      <c r="AT17" s="119">
        <v>26.8</v>
      </c>
      <c r="AU17" s="119">
        <v>11</v>
      </c>
      <c r="AV17" s="63">
        <v>11</v>
      </c>
      <c r="AW17" s="64" t="s">
        <v>11</v>
      </c>
      <c r="AX17" s="92">
        <f>E17+G17+K17+M17+O17+Q17+S17+U17+Y17+AA17+AC17+AI17+AM17+AQ17+AU17</f>
        <v>139</v>
      </c>
      <c r="AY17" s="93">
        <v>15</v>
      </c>
      <c r="AZ17" s="94">
        <f t="shared" si="1"/>
        <v>9.266666666666667</v>
      </c>
      <c r="BA17" s="98">
        <f t="shared" si="2"/>
        <v>11</v>
      </c>
    </row>
    <row r="18" spans="1:53" ht="15.75" customHeight="1">
      <c r="A18" s="63">
        <v>12</v>
      </c>
      <c r="B18" s="61" t="s">
        <v>12</v>
      </c>
      <c r="C18" s="62"/>
      <c r="D18" s="37">
        <v>34.4</v>
      </c>
      <c r="E18" s="37">
        <v>4</v>
      </c>
      <c r="F18" s="17">
        <v>38</v>
      </c>
      <c r="G18" s="37">
        <v>3</v>
      </c>
      <c r="H18" s="37"/>
      <c r="I18" s="37"/>
      <c r="J18" s="6">
        <v>-106</v>
      </c>
      <c r="K18" s="37">
        <v>12</v>
      </c>
      <c r="L18" s="6">
        <v>0</v>
      </c>
      <c r="M18" s="37">
        <v>3</v>
      </c>
      <c r="N18" s="6">
        <v>-2179</v>
      </c>
      <c r="O18" s="37">
        <v>16</v>
      </c>
      <c r="P18" s="106">
        <v>292.8</v>
      </c>
      <c r="Q18" s="107">
        <v>13</v>
      </c>
      <c r="R18" s="15" t="s">
        <v>59</v>
      </c>
      <c r="S18" s="31" t="s">
        <v>59</v>
      </c>
      <c r="T18" s="53" t="s">
        <v>78</v>
      </c>
      <c r="U18" s="33">
        <v>1</v>
      </c>
      <c r="V18" s="63">
        <v>12</v>
      </c>
      <c r="W18" s="61" t="s">
        <v>12</v>
      </c>
      <c r="X18" s="53">
        <v>5190.3</v>
      </c>
      <c r="Y18" s="34">
        <v>1</v>
      </c>
      <c r="Z18" s="78"/>
      <c r="AA18" s="33">
        <v>8</v>
      </c>
      <c r="AB18" s="118"/>
      <c r="AC18" s="33">
        <v>7</v>
      </c>
      <c r="AD18" s="115">
        <v>154.161738660392</v>
      </c>
      <c r="AE18" s="33">
        <v>7</v>
      </c>
      <c r="AF18" s="114">
        <v>1.065895670977871</v>
      </c>
      <c r="AG18" s="89">
        <v>10</v>
      </c>
      <c r="AH18" s="53">
        <v>58.4</v>
      </c>
      <c r="AI18" s="33">
        <v>2</v>
      </c>
      <c r="AJ18" s="63">
        <v>12</v>
      </c>
      <c r="AK18" s="61" t="s">
        <v>12</v>
      </c>
      <c r="AL18" s="35">
        <v>5219.16</v>
      </c>
      <c r="AM18" s="34">
        <v>4</v>
      </c>
      <c r="AN18" s="34" t="s">
        <v>59</v>
      </c>
      <c r="AO18" s="34" t="s">
        <v>59</v>
      </c>
      <c r="AP18" s="17">
        <v>0.4</v>
      </c>
      <c r="AQ18" s="101">
        <v>10</v>
      </c>
      <c r="AR18" s="15" t="s">
        <v>59</v>
      </c>
      <c r="AS18" s="31" t="s">
        <v>59</v>
      </c>
      <c r="AT18" s="120">
        <v>27</v>
      </c>
      <c r="AU18" s="119">
        <v>10</v>
      </c>
      <c r="AV18" s="63">
        <v>12</v>
      </c>
      <c r="AW18" s="64" t="s">
        <v>12</v>
      </c>
      <c r="AX18" s="92">
        <f>E18+G18+K18+M18+O18+Q18+U18+Y18+AA18+AC18+AE18+AG18+AI18+AM18+AQ18+AU18</f>
        <v>111</v>
      </c>
      <c r="AY18" s="93">
        <v>16</v>
      </c>
      <c r="AZ18" s="94">
        <f t="shared" si="1"/>
        <v>6.9375</v>
      </c>
      <c r="BA18" s="98">
        <f t="shared" si="2"/>
        <v>2</v>
      </c>
    </row>
    <row r="19" spans="1:53" ht="15.75" customHeight="1">
      <c r="A19" s="63">
        <v>13</v>
      </c>
      <c r="B19" s="61" t="s">
        <v>13</v>
      </c>
      <c r="C19" s="62"/>
      <c r="D19" s="17">
        <v>31</v>
      </c>
      <c r="E19" s="37">
        <v>8</v>
      </c>
      <c r="F19" s="37">
        <v>32.8</v>
      </c>
      <c r="G19" s="37">
        <v>6</v>
      </c>
      <c r="H19" s="37"/>
      <c r="I19" s="37"/>
      <c r="J19" s="6">
        <v>16</v>
      </c>
      <c r="K19" s="37">
        <v>3</v>
      </c>
      <c r="L19" s="6">
        <v>-6</v>
      </c>
      <c r="M19" s="67">
        <v>7</v>
      </c>
      <c r="N19" s="37" t="s">
        <v>70</v>
      </c>
      <c r="O19" s="37">
        <v>17</v>
      </c>
      <c r="P19" s="100"/>
      <c r="Q19" s="34">
        <v>14</v>
      </c>
      <c r="R19" s="78"/>
      <c r="S19" s="19">
        <v>4</v>
      </c>
      <c r="T19" s="53" t="s">
        <v>78</v>
      </c>
      <c r="U19" s="33">
        <v>1</v>
      </c>
      <c r="V19" s="63">
        <v>13</v>
      </c>
      <c r="W19" s="61" t="s">
        <v>13</v>
      </c>
      <c r="X19" s="53">
        <v>2553.9</v>
      </c>
      <c r="Y19" s="34">
        <v>6</v>
      </c>
      <c r="Z19" s="53" t="s">
        <v>70</v>
      </c>
      <c r="AA19" s="33">
        <v>16</v>
      </c>
      <c r="AB19" s="53" t="s">
        <v>70</v>
      </c>
      <c r="AC19" s="33">
        <v>16</v>
      </c>
      <c r="AD19" s="115">
        <v>153.5929815139613</v>
      </c>
      <c r="AE19" s="33">
        <v>8</v>
      </c>
      <c r="AF19" s="114">
        <v>1.197051617674948</v>
      </c>
      <c r="AG19" s="89">
        <v>5</v>
      </c>
      <c r="AH19" s="53">
        <v>117.6</v>
      </c>
      <c r="AI19" s="33">
        <v>15</v>
      </c>
      <c r="AJ19" s="63">
        <v>13</v>
      </c>
      <c r="AK19" s="61" t="s">
        <v>13</v>
      </c>
      <c r="AL19" s="35">
        <v>5302.35</v>
      </c>
      <c r="AM19" s="34">
        <v>3</v>
      </c>
      <c r="AN19" s="34" t="s">
        <v>59</v>
      </c>
      <c r="AO19" s="34" t="s">
        <v>59</v>
      </c>
      <c r="AP19" s="17" t="s">
        <v>73</v>
      </c>
      <c r="AQ19" s="101">
        <v>1</v>
      </c>
      <c r="AR19" s="15" t="s">
        <v>59</v>
      </c>
      <c r="AS19" s="31" t="s">
        <v>59</v>
      </c>
      <c r="AT19" s="120">
        <v>9.1</v>
      </c>
      <c r="AU19" s="119">
        <v>15</v>
      </c>
      <c r="AV19" s="63">
        <v>13</v>
      </c>
      <c r="AW19" s="64" t="s">
        <v>13</v>
      </c>
      <c r="AX19" s="92">
        <f t="shared" si="0"/>
        <v>145</v>
      </c>
      <c r="AY19" s="93">
        <v>17</v>
      </c>
      <c r="AZ19" s="94">
        <f t="shared" si="1"/>
        <v>8.529411764705882</v>
      </c>
      <c r="BA19" s="98">
        <f t="shared" si="2"/>
        <v>6</v>
      </c>
    </row>
    <row r="20" spans="1:53" ht="15.75" customHeight="1">
      <c r="A20" s="63">
        <v>14</v>
      </c>
      <c r="B20" s="61" t="s">
        <v>14</v>
      </c>
      <c r="C20" s="62"/>
      <c r="D20" s="37">
        <v>31.7</v>
      </c>
      <c r="E20" s="37">
        <v>7</v>
      </c>
      <c r="F20" s="37">
        <v>25.3</v>
      </c>
      <c r="G20" s="67">
        <v>12</v>
      </c>
      <c r="H20" s="37"/>
      <c r="I20" s="37"/>
      <c r="J20" s="37" t="s">
        <v>70</v>
      </c>
      <c r="K20" s="37">
        <v>17</v>
      </c>
      <c r="L20" s="37" t="s">
        <v>70</v>
      </c>
      <c r="M20" s="37">
        <v>16</v>
      </c>
      <c r="N20" s="6">
        <v>401</v>
      </c>
      <c r="O20" s="37">
        <v>3</v>
      </c>
      <c r="P20" s="100"/>
      <c r="Q20" s="34">
        <v>15</v>
      </c>
      <c r="R20" s="15">
        <v>0</v>
      </c>
      <c r="S20" s="31">
        <v>12</v>
      </c>
      <c r="T20" s="18">
        <v>187.3</v>
      </c>
      <c r="U20" s="32">
        <v>5</v>
      </c>
      <c r="V20" s="63">
        <v>14</v>
      </c>
      <c r="W20" s="61" t="s">
        <v>14</v>
      </c>
      <c r="X20" s="53">
        <v>1690.8</v>
      </c>
      <c r="Y20" s="34">
        <v>11</v>
      </c>
      <c r="Z20" s="78"/>
      <c r="AA20" s="33">
        <v>14</v>
      </c>
      <c r="AB20" s="118"/>
      <c r="AC20" s="33">
        <v>9</v>
      </c>
      <c r="AD20" s="115">
        <v>142.84942193875278</v>
      </c>
      <c r="AE20" s="33">
        <v>14</v>
      </c>
      <c r="AF20" s="114">
        <v>0.7534916669809544</v>
      </c>
      <c r="AG20" s="89">
        <v>17</v>
      </c>
      <c r="AH20" s="53">
        <v>96.7</v>
      </c>
      <c r="AI20" s="33">
        <v>8</v>
      </c>
      <c r="AJ20" s="63">
        <v>14</v>
      </c>
      <c r="AK20" s="61" t="s">
        <v>14</v>
      </c>
      <c r="AL20" s="35">
        <v>5145.99</v>
      </c>
      <c r="AM20" s="34">
        <v>8</v>
      </c>
      <c r="AN20" s="35" t="s">
        <v>59</v>
      </c>
      <c r="AO20" s="34" t="s">
        <v>59</v>
      </c>
      <c r="AP20" s="17">
        <v>1</v>
      </c>
      <c r="AQ20" s="33">
        <v>11</v>
      </c>
      <c r="AR20" s="15" t="s">
        <v>59</v>
      </c>
      <c r="AS20" s="31" t="s">
        <v>59</v>
      </c>
      <c r="AT20" s="119">
        <v>15.3</v>
      </c>
      <c r="AU20" s="119">
        <v>13</v>
      </c>
      <c r="AV20" s="63">
        <v>14</v>
      </c>
      <c r="AW20" s="64" t="s">
        <v>14</v>
      </c>
      <c r="AX20" s="92">
        <f t="shared" si="0"/>
        <v>192</v>
      </c>
      <c r="AY20" s="93">
        <v>17</v>
      </c>
      <c r="AZ20" s="94">
        <f t="shared" si="1"/>
        <v>11.294117647058824</v>
      </c>
      <c r="BA20" s="98">
        <f t="shared" si="2"/>
        <v>16</v>
      </c>
    </row>
    <row r="21" spans="1:53" ht="15.75" customHeight="1">
      <c r="A21" s="63">
        <v>15</v>
      </c>
      <c r="B21" s="61" t="s">
        <v>15</v>
      </c>
      <c r="C21" s="62"/>
      <c r="D21" s="37">
        <v>27.7</v>
      </c>
      <c r="E21" s="37">
        <v>13</v>
      </c>
      <c r="F21" s="37">
        <v>28.3</v>
      </c>
      <c r="G21" s="37">
        <v>9</v>
      </c>
      <c r="H21" s="37"/>
      <c r="I21" s="37"/>
      <c r="J21" s="6">
        <v>-14</v>
      </c>
      <c r="K21" s="37">
        <v>5</v>
      </c>
      <c r="L21" s="6">
        <v>17</v>
      </c>
      <c r="M21" s="37">
        <v>2</v>
      </c>
      <c r="N21" s="6">
        <v>-726</v>
      </c>
      <c r="O21" s="37">
        <v>10</v>
      </c>
      <c r="P21" s="100"/>
      <c r="Q21" s="91">
        <v>11</v>
      </c>
      <c r="R21" s="78"/>
      <c r="S21" s="19">
        <v>8</v>
      </c>
      <c r="T21" s="53" t="s">
        <v>78</v>
      </c>
      <c r="U21" s="33">
        <v>1</v>
      </c>
      <c r="V21" s="63">
        <v>15</v>
      </c>
      <c r="W21" s="61" t="s">
        <v>15</v>
      </c>
      <c r="X21" s="53">
        <v>3362.8</v>
      </c>
      <c r="Y21" s="34">
        <v>4</v>
      </c>
      <c r="Z21" s="53">
        <v>104.2</v>
      </c>
      <c r="AA21" s="33">
        <v>8</v>
      </c>
      <c r="AB21" s="53">
        <v>21.5</v>
      </c>
      <c r="AC21" s="33">
        <v>6</v>
      </c>
      <c r="AD21" s="115">
        <v>153.00918081023903</v>
      </c>
      <c r="AE21" s="33">
        <v>9</v>
      </c>
      <c r="AF21" s="114">
        <v>1.1432792718269043</v>
      </c>
      <c r="AG21" s="89">
        <v>7</v>
      </c>
      <c r="AH21" s="53">
        <v>76.7</v>
      </c>
      <c r="AI21" s="33">
        <v>4</v>
      </c>
      <c r="AJ21" s="63">
        <v>15</v>
      </c>
      <c r="AK21" s="61" t="s">
        <v>15</v>
      </c>
      <c r="AL21" s="35">
        <v>5068.24</v>
      </c>
      <c r="AM21" s="34">
        <v>10</v>
      </c>
      <c r="AN21" s="34" t="s">
        <v>59</v>
      </c>
      <c r="AO21" s="34" t="s">
        <v>59</v>
      </c>
      <c r="AP21" s="17">
        <v>6.5</v>
      </c>
      <c r="AQ21" s="33">
        <v>18</v>
      </c>
      <c r="AR21" s="15" t="s">
        <v>59</v>
      </c>
      <c r="AS21" s="31" t="s">
        <v>59</v>
      </c>
      <c r="AT21" s="119">
        <v>11.5</v>
      </c>
      <c r="AU21" s="119">
        <v>14</v>
      </c>
      <c r="AV21" s="63">
        <v>15</v>
      </c>
      <c r="AW21" s="64" t="s">
        <v>15</v>
      </c>
      <c r="AX21" s="92">
        <f t="shared" si="0"/>
        <v>139</v>
      </c>
      <c r="AY21" s="93">
        <v>17</v>
      </c>
      <c r="AZ21" s="94">
        <f t="shared" si="1"/>
        <v>8.176470588235293</v>
      </c>
      <c r="BA21" s="98">
        <f t="shared" si="2"/>
        <v>4</v>
      </c>
    </row>
    <row r="22" spans="1:56" ht="15.75" customHeight="1">
      <c r="A22" s="63">
        <v>16</v>
      </c>
      <c r="B22" s="61" t="s">
        <v>16</v>
      </c>
      <c r="C22" s="62"/>
      <c r="D22" s="37">
        <v>43.8</v>
      </c>
      <c r="E22" s="37">
        <v>1</v>
      </c>
      <c r="F22" s="37">
        <v>45.4</v>
      </c>
      <c r="G22" s="37">
        <v>1</v>
      </c>
      <c r="H22" s="37"/>
      <c r="I22" s="37"/>
      <c r="J22" s="6">
        <v>-174</v>
      </c>
      <c r="K22" s="103">
        <v>14</v>
      </c>
      <c r="L22" s="6">
        <v>-81</v>
      </c>
      <c r="M22" s="37">
        <v>13</v>
      </c>
      <c r="N22" s="6">
        <v>-445</v>
      </c>
      <c r="O22" s="37">
        <v>8</v>
      </c>
      <c r="P22" s="105">
        <v>7576.8</v>
      </c>
      <c r="Q22" s="108">
        <v>2</v>
      </c>
      <c r="R22" s="116">
        <v>40.3</v>
      </c>
      <c r="S22" s="19">
        <v>3</v>
      </c>
      <c r="T22" s="81">
        <v>88.3</v>
      </c>
      <c r="U22" s="32">
        <v>9</v>
      </c>
      <c r="V22" s="63">
        <v>16</v>
      </c>
      <c r="W22" s="61" t="s">
        <v>16</v>
      </c>
      <c r="X22" s="53">
        <v>943</v>
      </c>
      <c r="Y22" s="34">
        <v>15</v>
      </c>
      <c r="Z22" s="53">
        <v>104.2</v>
      </c>
      <c r="AA22" s="33">
        <v>8</v>
      </c>
      <c r="AB22" s="53">
        <v>539.1</v>
      </c>
      <c r="AC22" s="33">
        <v>1</v>
      </c>
      <c r="AD22" s="115">
        <v>150.17301905843385</v>
      </c>
      <c r="AE22" s="33">
        <v>11</v>
      </c>
      <c r="AF22" s="114">
        <v>1.0455444295866452</v>
      </c>
      <c r="AG22" s="89">
        <v>11</v>
      </c>
      <c r="AH22" s="53">
        <v>102.5</v>
      </c>
      <c r="AI22" s="33">
        <v>10</v>
      </c>
      <c r="AJ22" s="63">
        <v>16</v>
      </c>
      <c r="AK22" s="61" t="s">
        <v>16</v>
      </c>
      <c r="AL22" s="35">
        <v>4804.26</v>
      </c>
      <c r="AM22" s="36">
        <v>16</v>
      </c>
      <c r="AN22" s="34" t="s">
        <v>59</v>
      </c>
      <c r="AO22" s="34" t="s">
        <v>59</v>
      </c>
      <c r="AP22" s="17">
        <v>1.7</v>
      </c>
      <c r="AQ22" s="33">
        <v>12</v>
      </c>
      <c r="AR22" s="15" t="s">
        <v>59</v>
      </c>
      <c r="AS22" s="31" t="s">
        <v>59</v>
      </c>
      <c r="AT22" s="119">
        <v>0</v>
      </c>
      <c r="AU22" s="119">
        <v>18</v>
      </c>
      <c r="AV22" s="63">
        <v>16</v>
      </c>
      <c r="AW22" s="64" t="s">
        <v>16</v>
      </c>
      <c r="AX22" s="92">
        <f t="shared" si="0"/>
        <v>153</v>
      </c>
      <c r="AY22" s="93">
        <v>17</v>
      </c>
      <c r="AZ22" s="94">
        <f t="shared" si="1"/>
        <v>9</v>
      </c>
      <c r="BA22" s="98">
        <f t="shared" si="2"/>
        <v>8</v>
      </c>
      <c r="BD22" t="s">
        <v>77</v>
      </c>
    </row>
    <row r="23" spans="1:53" ht="15.75" customHeight="1">
      <c r="A23" s="127">
        <v>17</v>
      </c>
      <c r="B23" s="128" t="s">
        <v>42</v>
      </c>
      <c r="C23" s="129"/>
      <c r="D23" s="103">
        <v>21.9</v>
      </c>
      <c r="E23" s="103">
        <v>17</v>
      </c>
      <c r="F23" s="103">
        <v>21.8</v>
      </c>
      <c r="G23" s="103">
        <v>15</v>
      </c>
      <c r="H23" s="103"/>
      <c r="I23" s="103"/>
      <c r="J23" s="130">
        <v>3</v>
      </c>
      <c r="K23" s="103">
        <v>4</v>
      </c>
      <c r="L23" s="130">
        <v>0</v>
      </c>
      <c r="M23" s="131">
        <v>3</v>
      </c>
      <c r="N23" s="130">
        <v>482</v>
      </c>
      <c r="O23" s="103">
        <v>2</v>
      </c>
      <c r="P23" s="132">
        <v>8370.3</v>
      </c>
      <c r="Q23" s="133">
        <v>1</v>
      </c>
      <c r="R23" s="134">
        <v>26.7</v>
      </c>
      <c r="S23" s="135">
        <v>7</v>
      </c>
      <c r="T23" s="134">
        <v>101.8</v>
      </c>
      <c r="U23" s="136">
        <v>8</v>
      </c>
      <c r="V23" s="127">
        <v>17</v>
      </c>
      <c r="W23" s="128" t="s">
        <v>42</v>
      </c>
      <c r="X23" s="137">
        <v>472.8</v>
      </c>
      <c r="Y23" s="138">
        <v>17</v>
      </c>
      <c r="Z23" s="137">
        <v>107.9</v>
      </c>
      <c r="AA23" s="139">
        <v>3</v>
      </c>
      <c r="AB23" s="137">
        <v>216.6</v>
      </c>
      <c r="AC23" s="139">
        <v>3</v>
      </c>
      <c r="AD23" s="140">
        <v>133.9785591136576</v>
      </c>
      <c r="AE23" s="139">
        <v>18</v>
      </c>
      <c r="AF23" s="141">
        <v>0.8530056518362019</v>
      </c>
      <c r="AG23" s="142">
        <v>15</v>
      </c>
      <c r="AH23" s="137">
        <v>101.7</v>
      </c>
      <c r="AI23" s="139">
        <v>9</v>
      </c>
      <c r="AJ23" s="127">
        <v>17</v>
      </c>
      <c r="AK23" s="128" t="s">
        <v>42</v>
      </c>
      <c r="AL23" s="143">
        <v>5034.9</v>
      </c>
      <c r="AM23" s="138">
        <v>12</v>
      </c>
      <c r="AN23" s="138" t="s">
        <v>59</v>
      </c>
      <c r="AO23" s="138" t="s">
        <v>59</v>
      </c>
      <c r="AP23" s="144">
        <v>2.5</v>
      </c>
      <c r="AQ23" s="139">
        <v>16</v>
      </c>
      <c r="AR23" s="145" t="s">
        <v>59</v>
      </c>
      <c r="AS23" s="145" t="s">
        <v>59</v>
      </c>
      <c r="AT23" s="121">
        <v>41.4</v>
      </c>
      <c r="AU23" s="121">
        <v>7</v>
      </c>
      <c r="AV23" s="127">
        <v>17</v>
      </c>
      <c r="AW23" s="128" t="s">
        <v>42</v>
      </c>
      <c r="AX23" s="146">
        <f t="shared" si="0"/>
        <v>157</v>
      </c>
      <c r="AY23" s="147">
        <v>17</v>
      </c>
      <c r="AZ23" s="148">
        <f t="shared" si="1"/>
        <v>9.235294117647058</v>
      </c>
      <c r="BA23" s="149">
        <f t="shared" si="2"/>
        <v>9</v>
      </c>
    </row>
    <row r="24" spans="1:72" s="22" customFormat="1" ht="15.75" customHeight="1" thickBot="1">
      <c r="A24" s="127">
        <v>18</v>
      </c>
      <c r="B24" s="128" t="s">
        <v>17</v>
      </c>
      <c r="C24" s="129"/>
      <c r="D24" s="103">
        <v>35.6</v>
      </c>
      <c r="E24" s="103">
        <v>2</v>
      </c>
      <c r="F24" s="103">
        <v>34.5</v>
      </c>
      <c r="G24" s="103">
        <v>5</v>
      </c>
      <c r="H24" s="103"/>
      <c r="I24" s="155"/>
      <c r="J24" s="130">
        <v>283</v>
      </c>
      <c r="K24" s="156">
        <v>1</v>
      </c>
      <c r="L24" s="130">
        <v>-12</v>
      </c>
      <c r="M24" s="103">
        <v>9</v>
      </c>
      <c r="N24" s="130">
        <v>669</v>
      </c>
      <c r="O24" s="103">
        <v>1</v>
      </c>
      <c r="P24" s="132">
        <v>919.8</v>
      </c>
      <c r="Q24" s="107">
        <v>9</v>
      </c>
      <c r="R24" s="157"/>
      <c r="S24" s="135">
        <v>2</v>
      </c>
      <c r="T24" s="158">
        <v>14.6</v>
      </c>
      <c r="U24" s="136">
        <v>11</v>
      </c>
      <c r="V24" s="127">
        <v>18</v>
      </c>
      <c r="W24" s="128" t="s">
        <v>17</v>
      </c>
      <c r="X24" s="137">
        <v>4139.2</v>
      </c>
      <c r="Y24" s="138">
        <v>2</v>
      </c>
      <c r="Z24" s="137">
        <v>106.1</v>
      </c>
      <c r="AA24" s="139">
        <v>5</v>
      </c>
      <c r="AB24" s="137">
        <v>17.8</v>
      </c>
      <c r="AC24" s="139">
        <v>8</v>
      </c>
      <c r="AD24" s="137" t="s">
        <v>70</v>
      </c>
      <c r="AE24" s="139" t="s">
        <v>70</v>
      </c>
      <c r="AF24" s="159" t="s">
        <v>70</v>
      </c>
      <c r="AG24" s="142" t="s">
        <v>70</v>
      </c>
      <c r="AH24" s="137">
        <v>48.8</v>
      </c>
      <c r="AI24" s="139">
        <v>1</v>
      </c>
      <c r="AJ24" s="127">
        <v>18</v>
      </c>
      <c r="AK24" s="128" t="s">
        <v>17</v>
      </c>
      <c r="AL24" s="143">
        <v>5198.62</v>
      </c>
      <c r="AM24" s="138">
        <v>5</v>
      </c>
      <c r="AN24" s="138" t="s">
        <v>59</v>
      </c>
      <c r="AO24" s="138" t="s">
        <v>59</v>
      </c>
      <c r="AP24" s="144" t="s">
        <v>73</v>
      </c>
      <c r="AQ24" s="160">
        <v>1</v>
      </c>
      <c r="AR24" s="145" t="s">
        <v>59</v>
      </c>
      <c r="AS24" s="161" t="s">
        <v>59</v>
      </c>
      <c r="AT24" s="121">
        <v>28.8</v>
      </c>
      <c r="AU24" s="121">
        <v>9</v>
      </c>
      <c r="AV24" s="127">
        <v>18</v>
      </c>
      <c r="AW24" s="162" t="s">
        <v>17</v>
      </c>
      <c r="AX24" s="146">
        <f>E24+G24+K24+M24+O24+Q24+S24+U24+Y24+AA24+AC24+AI24+AM24+AQ24+AU24</f>
        <v>71</v>
      </c>
      <c r="AY24" s="147">
        <v>15</v>
      </c>
      <c r="AZ24" s="148">
        <f t="shared" si="1"/>
        <v>4.733333333333333</v>
      </c>
      <c r="BA24" s="149">
        <f t="shared" si="2"/>
        <v>1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</row>
    <row r="25" spans="1:72" s="21" customFormat="1" ht="15">
      <c r="A25" s="163">
        <v>1</v>
      </c>
      <c r="B25" s="164" t="s">
        <v>32</v>
      </c>
      <c r="C25" s="165"/>
      <c r="D25" s="166" t="s">
        <v>59</v>
      </c>
      <c r="E25" s="166" t="s">
        <v>59</v>
      </c>
      <c r="F25" s="166" t="s">
        <v>59</v>
      </c>
      <c r="G25" s="166" t="s">
        <v>59</v>
      </c>
      <c r="H25" s="166" t="s">
        <v>59</v>
      </c>
      <c r="I25" s="166" t="s">
        <v>59</v>
      </c>
      <c r="J25" s="166" t="s">
        <v>59</v>
      </c>
      <c r="K25" s="166" t="s">
        <v>59</v>
      </c>
      <c r="L25" s="166" t="s">
        <v>59</v>
      </c>
      <c r="M25" s="166" t="s">
        <v>59</v>
      </c>
      <c r="N25" s="166" t="s">
        <v>59</v>
      </c>
      <c r="O25" s="166" t="s">
        <v>59</v>
      </c>
      <c r="P25" s="167">
        <v>27314.4</v>
      </c>
      <c r="Q25" s="168">
        <v>2</v>
      </c>
      <c r="R25" s="169"/>
      <c r="S25" s="170">
        <v>3</v>
      </c>
      <c r="T25" s="171">
        <v>46.9</v>
      </c>
      <c r="U25" s="172">
        <v>3</v>
      </c>
      <c r="V25" s="163">
        <v>1</v>
      </c>
      <c r="W25" s="164" t="s">
        <v>32</v>
      </c>
      <c r="X25" s="173">
        <v>3325</v>
      </c>
      <c r="Y25" s="151">
        <v>1</v>
      </c>
      <c r="Z25" s="173" t="s">
        <v>70</v>
      </c>
      <c r="AA25" s="174">
        <v>4</v>
      </c>
      <c r="AB25" s="173" t="s">
        <v>70</v>
      </c>
      <c r="AC25" s="174">
        <v>4</v>
      </c>
      <c r="AD25" s="175">
        <v>139.2165067585401</v>
      </c>
      <c r="AE25" s="174">
        <v>1</v>
      </c>
      <c r="AF25" s="176">
        <v>1.7711735483431996</v>
      </c>
      <c r="AG25" s="152">
        <v>2</v>
      </c>
      <c r="AH25" s="150">
        <v>113.4</v>
      </c>
      <c r="AI25" s="174">
        <v>3</v>
      </c>
      <c r="AJ25" s="177"/>
      <c r="AK25" s="164" t="s">
        <v>43</v>
      </c>
      <c r="AL25" s="178">
        <v>7234.26</v>
      </c>
      <c r="AM25" s="166">
        <v>1</v>
      </c>
      <c r="AN25" s="179" t="s">
        <v>59</v>
      </c>
      <c r="AO25" s="179" t="s">
        <v>59</v>
      </c>
      <c r="AP25" s="180">
        <v>2.7</v>
      </c>
      <c r="AQ25" s="151">
        <v>4</v>
      </c>
      <c r="AR25" s="181">
        <v>81.5</v>
      </c>
      <c r="AS25" s="182">
        <v>4</v>
      </c>
      <c r="AT25" s="183" t="s">
        <v>62</v>
      </c>
      <c r="AU25" s="183" t="s">
        <v>62</v>
      </c>
      <c r="AV25" s="163">
        <v>1</v>
      </c>
      <c r="AW25" s="184" t="s">
        <v>32</v>
      </c>
      <c r="AX25" s="153">
        <f>Q25+S25+U25+Y25+AA25+AC25+AE25+AG25+AI25+AM25+AQ25+AS25</f>
        <v>32</v>
      </c>
      <c r="AY25" s="185">
        <v>12</v>
      </c>
      <c r="AZ25" s="154">
        <f>AX25/AY25</f>
        <v>2.6666666666666665</v>
      </c>
      <c r="BA25" s="186">
        <f>RANK(AZ25,AZ$25:AZ$28,1)</f>
        <v>3</v>
      </c>
      <c r="BB25" s="3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</row>
    <row r="26" spans="1:72" ht="15">
      <c r="A26" s="63">
        <v>2</v>
      </c>
      <c r="B26" s="66" t="s">
        <v>18</v>
      </c>
      <c r="C26" s="40"/>
      <c r="D26" s="37" t="s">
        <v>59</v>
      </c>
      <c r="E26" s="37" t="s">
        <v>59</v>
      </c>
      <c r="F26" s="37" t="s">
        <v>59</v>
      </c>
      <c r="G26" s="37" t="s">
        <v>59</v>
      </c>
      <c r="H26" s="37" t="s">
        <v>59</v>
      </c>
      <c r="I26" s="37" t="s">
        <v>59</v>
      </c>
      <c r="J26" s="37" t="s">
        <v>59</v>
      </c>
      <c r="K26" s="37" t="s">
        <v>59</v>
      </c>
      <c r="L26" s="37" t="s">
        <v>59</v>
      </c>
      <c r="M26" s="37" t="s">
        <v>59</v>
      </c>
      <c r="N26" s="37" t="s">
        <v>59</v>
      </c>
      <c r="O26" s="37" t="s">
        <v>59</v>
      </c>
      <c r="P26" s="111">
        <v>104807.5</v>
      </c>
      <c r="Q26" s="109">
        <v>1</v>
      </c>
      <c r="R26" s="54">
        <v>297.4</v>
      </c>
      <c r="S26" s="67">
        <v>4</v>
      </c>
      <c r="T26" s="53">
        <v>101.4</v>
      </c>
      <c r="U26" s="32">
        <v>1</v>
      </c>
      <c r="V26" s="63">
        <v>2</v>
      </c>
      <c r="W26" s="66" t="s">
        <v>18</v>
      </c>
      <c r="X26" s="53">
        <v>2575.6</v>
      </c>
      <c r="Y26" s="33">
        <v>2</v>
      </c>
      <c r="Z26" s="53">
        <v>100.5</v>
      </c>
      <c r="AA26" s="33">
        <v>3</v>
      </c>
      <c r="AB26" s="53">
        <v>1937.1</v>
      </c>
      <c r="AC26" s="33">
        <v>1</v>
      </c>
      <c r="AD26" s="115">
        <v>133.9772760296721</v>
      </c>
      <c r="AE26" s="33">
        <v>2</v>
      </c>
      <c r="AF26" s="114">
        <v>1.6038484928549959</v>
      </c>
      <c r="AG26" s="89">
        <v>4</v>
      </c>
      <c r="AH26" s="117">
        <v>102.8</v>
      </c>
      <c r="AI26" s="33">
        <v>1</v>
      </c>
      <c r="AJ26" s="63">
        <v>1</v>
      </c>
      <c r="AK26" s="66" t="s">
        <v>18</v>
      </c>
      <c r="AL26" s="35">
        <v>5966.76</v>
      </c>
      <c r="AM26" s="37">
        <v>3</v>
      </c>
      <c r="AN26" s="35" t="s">
        <v>59</v>
      </c>
      <c r="AO26" s="34" t="s">
        <v>59</v>
      </c>
      <c r="AP26" s="17">
        <v>0.8</v>
      </c>
      <c r="AQ26" s="101">
        <v>2</v>
      </c>
      <c r="AR26" s="121">
        <v>83</v>
      </c>
      <c r="AS26" s="123">
        <v>3</v>
      </c>
      <c r="AT26" s="34" t="s">
        <v>62</v>
      </c>
      <c r="AU26" s="34" t="s">
        <v>62</v>
      </c>
      <c r="AV26" s="63">
        <v>2</v>
      </c>
      <c r="AW26" s="63" t="s">
        <v>18</v>
      </c>
      <c r="AX26" s="95">
        <f>Q26+S26+U26+Y26+AA26+AC26+AE26+AG26+AI26+AM26+AQ26+AS26</f>
        <v>27</v>
      </c>
      <c r="AY26" s="96">
        <v>12</v>
      </c>
      <c r="AZ26" s="97">
        <f>AX26/AY26</f>
        <v>2.25</v>
      </c>
      <c r="BA26" s="98">
        <f>RANK(AZ26,AZ$25:AZ$28,1)</f>
        <v>2</v>
      </c>
      <c r="BB26" s="3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</row>
    <row r="27" spans="1:72" ht="15">
      <c r="A27" s="63">
        <v>3</v>
      </c>
      <c r="B27" s="66" t="s">
        <v>19</v>
      </c>
      <c r="C27" s="40"/>
      <c r="D27" s="37" t="s">
        <v>59</v>
      </c>
      <c r="E27" s="37" t="s">
        <v>59</v>
      </c>
      <c r="F27" s="37" t="s">
        <v>59</v>
      </c>
      <c r="G27" s="37" t="s">
        <v>59</v>
      </c>
      <c r="H27" s="37" t="s">
        <v>59</v>
      </c>
      <c r="I27" s="37" t="s">
        <v>59</v>
      </c>
      <c r="J27" s="37" t="s">
        <v>59</v>
      </c>
      <c r="K27" s="37" t="s">
        <v>59</v>
      </c>
      <c r="L27" s="37" t="s">
        <v>59</v>
      </c>
      <c r="M27" s="37" t="s">
        <v>59</v>
      </c>
      <c r="N27" s="67" t="s">
        <v>59</v>
      </c>
      <c r="O27" s="67" t="s">
        <v>59</v>
      </c>
      <c r="P27" s="105">
        <v>15543.4</v>
      </c>
      <c r="Q27" s="110">
        <v>4</v>
      </c>
      <c r="R27" s="54">
        <v>683</v>
      </c>
      <c r="S27" s="67">
        <v>2</v>
      </c>
      <c r="T27" s="101">
        <v>17.7</v>
      </c>
      <c r="U27" s="67">
        <v>4</v>
      </c>
      <c r="V27" s="63">
        <v>3</v>
      </c>
      <c r="W27" s="66" t="s">
        <v>19</v>
      </c>
      <c r="X27" s="101">
        <v>1020.2</v>
      </c>
      <c r="Y27" s="101">
        <v>4</v>
      </c>
      <c r="Z27" s="101">
        <v>103.2</v>
      </c>
      <c r="AA27" s="101">
        <v>2</v>
      </c>
      <c r="AB27" s="101">
        <v>113.3</v>
      </c>
      <c r="AC27" s="101">
        <v>3</v>
      </c>
      <c r="AD27" s="115">
        <v>132.84320809779388</v>
      </c>
      <c r="AE27" s="101">
        <v>3</v>
      </c>
      <c r="AF27" s="114">
        <v>1.6828288212460183</v>
      </c>
      <c r="AG27" s="102">
        <v>3</v>
      </c>
      <c r="AH27" s="101">
        <v>122.8</v>
      </c>
      <c r="AI27" s="101">
        <v>4</v>
      </c>
      <c r="AJ27" s="63">
        <v>2</v>
      </c>
      <c r="AK27" s="66" t="s">
        <v>19</v>
      </c>
      <c r="AL27" s="36">
        <v>5250.13</v>
      </c>
      <c r="AM27" s="67">
        <v>4</v>
      </c>
      <c r="AN27" s="36" t="s">
        <v>59</v>
      </c>
      <c r="AO27" s="36" t="s">
        <v>59</v>
      </c>
      <c r="AP27" s="67">
        <v>0.3</v>
      </c>
      <c r="AQ27" s="101">
        <v>1</v>
      </c>
      <c r="AR27" s="119">
        <v>100</v>
      </c>
      <c r="AS27" s="122">
        <v>1</v>
      </c>
      <c r="AT27" s="53" t="s">
        <v>62</v>
      </c>
      <c r="AU27" s="53" t="s">
        <v>62</v>
      </c>
      <c r="AV27" s="63">
        <v>3</v>
      </c>
      <c r="AW27" s="63" t="s">
        <v>19</v>
      </c>
      <c r="AX27" s="95">
        <f>Q27+S27+U27+Y27+AA27+AC27+AE27+AG27+AI27+AM27+AQ27+AS27</f>
        <v>35</v>
      </c>
      <c r="AY27" s="96">
        <v>12</v>
      </c>
      <c r="AZ27" s="97">
        <f>AX27/AY27</f>
        <v>2.9166666666666665</v>
      </c>
      <c r="BA27" s="98">
        <f>RANK(AZ27,AZ$25:AZ$28,1)</f>
        <v>4</v>
      </c>
      <c r="BB27" s="3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</row>
    <row r="28" spans="1:54" s="20" customFormat="1" ht="15">
      <c r="A28" s="66">
        <v>4</v>
      </c>
      <c r="B28" s="66" t="s">
        <v>20</v>
      </c>
      <c r="C28" s="77"/>
      <c r="D28" s="37" t="s">
        <v>59</v>
      </c>
      <c r="E28" s="37" t="s">
        <v>59</v>
      </c>
      <c r="F28" s="37" t="s">
        <v>59</v>
      </c>
      <c r="G28" s="37" t="s">
        <v>59</v>
      </c>
      <c r="H28" s="37" t="s">
        <v>59</v>
      </c>
      <c r="I28" s="37" t="s">
        <v>59</v>
      </c>
      <c r="J28" s="37" t="s">
        <v>59</v>
      </c>
      <c r="K28" s="37" t="s">
        <v>59</v>
      </c>
      <c r="L28" s="37" t="s">
        <v>59</v>
      </c>
      <c r="M28" s="37" t="s">
        <v>59</v>
      </c>
      <c r="N28" s="37" t="s">
        <v>59</v>
      </c>
      <c r="O28" s="37" t="s">
        <v>59</v>
      </c>
      <c r="P28" s="105">
        <v>17648.4</v>
      </c>
      <c r="Q28" s="109">
        <v>3</v>
      </c>
      <c r="R28" s="54">
        <v>719.9</v>
      </c>
      <c r="S28" s="67">
        <v>1</v>
      </c>
      <c r="T28" s="53">
        <v>55.6</v>
      </c>
      <c r="U28" s="32">
        <v>2</v>
      </c>
      <c r="V28" s="66">
        <v>4</v>
      </c>
      <c r="W28" s="66" t="s">
        <v>20</v>
      </c>
      <c r="X28" s="53">
        <v>2284.6</v>
      </c>
      <c r="Y28" s="33">
        <v>3</v>
      </c>
      <c r="Z28" s="53">
        <v>123.4</v>
      </c>
      <c r="AA28" s="33">
        <v>1</v>
      </c>
      <c r="AB28" s="53">
        <v>205.8</v>
      </c>
      <c r="AC28" s="33">
        <v>2</v>
      </c>
      <c r="AD28" s="115">
        <v>132.42672073932957</v>
      </c>
      <c r="AE28" s="33">
        <v>4</v>
      </c>
      <c r="AF28" s="114">
        <v>1.8296824926852517</v>
      </c>
      <c r="AG28" s="89">
        <v>1</v>
      </c>
      <c r="AH28" s="53">
        <v>112.6</v>
      </c>
      <c r="AI28" s="33">
        <v>2</v>
      </c>
      <c r="AJ28" s="63">
        <v>3</v>
      </c>
      <c r="AK28" s="66" t="s">
        <v>20</v>
      </c>
      <c r="AL28" s="35">
        <v>6309.79</v>
      </c>
      <c r="AM28" s="37">
        <v>2</v>
      </c>
      <c r="AN28" s="34" t="s">
        <v>59</v>
      </c>
      <c r="AO28" s="34" t="s">
        <v>59</v>
      </c>
      <c r="AP28" s="17">
        <v>1.1</v>
      </c>
      <c r="AQ28" s="33">
        <v>3</v>
      </c>
      <c r="AR28" s="119">
        <v>89</v>
      </c>
      <c r="AS28" s="122">
        <v>2</v>
      </c>
      <c r="AT28" s="15" t="s">
        <v>59</v>
      </c>
      <c r="AU28" s="15" t="s">
        <v>59</v>
      </c>
      <c r="AV28" s="63">
        <v>4</v>
      </c>
      <c r="AW28" s="63" t="s">
        <v>20</v>
      </c>
      <c r="AX28" s="95">
        <f>Q28+S28+U28+Y28+AA28+AC28+AE28+AG28+AI28+AM28+AQ28+AS28</f>
        <v>26</v>
      </c>
      <c r="AY28" s="96">
        <v>12</v>
      </c>
      <c r="AZ28" s="97">
        <f>AX28/AY28</f>
        <v>2.1666666666666665</v>
      </c>
      <c r="BA28" s="98">
        <f>RANK(AZ28,AZ$25:AZ$28,1)</f>
        <v>1</v>
      </c>
      <c r="BB28" s="30"/>
    </row>
    <row r="29" spans="1:72" s="6" customFormat="1" ht="69" customHeight="1">
      <c r="A29" s="25"/>
      <c r="B29" s="26" t="s">
        <v>23</v>
      </c>
      <c r="C29" s="27"/>
      <c r="D29" s="43"/>
      <c r="E29" s="43"/>
      <c r="F29" s="43"/>
      <c r="G29" s="43"/>
      <c r="H29" s="207" t="s">
        <v>75</v>
      </c>
      <c r="I29" s="208"/>
      <c r="J29" s="214" t="s">
        <v>69</v>
      </c>
      <c r="K29" s="215"/>
      <c r="L29" s="215"/>
      <c r="M29" s="215"/>
      <c r="N29" s="215"/>
      <c r="O29" s="216"/>
      <c r="P29" s="48" t="s">
        <v>61</v>
      </c>
      <c r="Q29" s="43"/>
      <c r="R29" s="218"/>
      <c r="S29" s="219"/>
      <c r="T29" s="199"/>
      <c r="U29" s="200"/>
      <c r="V29" s="25"/>
      <c r="W29" s="26" t="s">
        <v>23</v>
      </c>
      <c r="X29" s="199"/>
      <c r="Y29" s="200"/>
      <c r="Z29" s="199"/>
      <c r="AA29" s="200"/>
      <c r="AB29" s="199"/>
      <c r="AC29" s="200"/>
      <c r="AD29" s="194" t="s">
        <v>84</v>
      </c>
      <c r="AE29" s="195"/>
      <c r="AF29" s="195"/>
      <c r="AG29" s="196"/>
      <c r="AH29" s="79"/>
      <c r="AI29" s="79"/>
      <c r="AJ29" s="25"/>
      <c r="AK29" s="26" t="s">
        <v>23</v>
      </c>
      <c r="AL29" s="201"/>
      <c r="AM29" s="202"/>
      <c r="AN29" s="201"/>
      <c r="AO29" s="202"/>
      <c r="AP29" s="201"/>
      <c r="AQ29" s="202"/>
      <c r="AR29" s="237"/>
      <c r="AS29" s="238"/>
      <c r="AT29" s="50"/>
      <c r="AU29" s="50"/>
      <c r="AV29" s="29"/>
      <c r="AW29" s="28"/>
      <c r="AX29" s="38"/>
      <c r="AY29" s="39"/>
      <c r="AZ29" s="38"/>
      <c r="BA29" s="41"/>
      <c r="BB29" s="3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</row>
    <row r="30" spans="1:53" ht="60" customHeight="1">
      <c r="A30" s="5"/>
      <c r="B30" s="43"/>
      <c r="C30" s="2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209"/>
      <c r="Q30" s="210"/>
      <c r="R30" s="203"/>
      <c r="S30" s="204"/>
      <c r="T30" s="187" t="s">
        <v>66</v>
      </c>
      <c r="U30" s="188"/>
      <c r="V30" s="5"/>
      <c r="W30" s="28"/>
      <c r="X30" s="49"/>
      <c r="Y30" s="49"/>
      <c r="Z30" s="189" t="s">
        <v>31</v>
      </c>
      <c r="AA30" s="195"/>
      <c r="AB30" s="190"/>
      <c r="AC30" s="191"/>
      <c r="AD30" s="194"/>
      <c r="AE30" s="195"/>
      <c r="AF30" s="195"/>
      <c r="AG30" s="196"/>
      <c r="AH30" s="49"/>
      <c r="AI30" s="49"/>
      <c r="AJ30" s="5"/>
      <c r="AK30" s="43"/>
      <c r="AL30" s="201" t="s">
        <v>79</v>
      </c>
      <c r="AM30" s="202"/>
      <c r="AN30" s="201" t="s">
        <v>82</v>
      </c>
      <c r="AO30" s="202"/>
      <c r="AP30" s="201" t="s">
        <v>80</v>
      </c>
      <c r="AQ30" s="202"/>
      <c r="AR30" s="240" t="s">
        <v>64</v>
      </c>
      <c r="AS30" s="241"/>
      <c r="AT30" s="212"/>
      <c r="AU30" s="213"/>
      <c r="AV30" s="5"/>
      <c r="AW30" s="28"/>
      <c r="AX30" s="38"/>
      <c r="AY30" s="39"/>
      <c r="AZ30" s="38"/>
      <c r="BA30" s="41"/>
    </row>
    <row r="31" spans="1:53" ht="66" customHeight="1">
      <c r="A31" s="9"/>
      <c r="B31" s="11"/>
      <c r="C31" s="12"/>
      <c r="D31" s="44"/>
      <c r="E31" s="44"/>
      <c r="F31" s="44"/>
      <c r="G31" s="44"/>
      <c r="H31" s="207"/>
      <c r="I31" s="208"/>
      <c r="J31" s="214"/>
      <c r="K31" s="215"/>
      <c r="L31" s="215"/>
      <c r="M31" s="215"/>
      <c r="N31" s="215"/>
      <c r="O31" s="216"/>
      <c r="P31" s="209" t="s">
        <v>65</v>
      </c>
      <c r="Q31" s="211"/>
      <c r="R31" s="212"/>
      <c r="S31" s="213"/>
      <c r="T31" s="192" t="s">
        <v>63</v>
      </c>
      <c r="U31" s="193"/>
      <c r="V31" s="9"/>
      <c r="W31" s="11"/>
      <c r="X31" s="3"/>
      <c r="Y31" s="3"/>
      <c r="Z31" s="55"/>
      <c r="AA31" s="3"/>
      <c r="AB31" s="55"/>
      <c r="AC31" s="3"/>
      <c r="AD31" s="3"/>
      <c r="AE31" s="3"/>
      <c r="AF31" s="197"/>
      <c r="AG31" s="197"/>
      <c r="AH31" s="197" t="s">
        <v>61</v>
      </c>
      <c r="AI31" s="197"/>
      <c r="AJ31" s="9"/>
      <c r="AK31" s="11"/>
      <c r="AL31" s="201"/>
      <c r="AM31" s="202"/>
      <c r="AN31" s="201"/>
      <c r="AO31" s="202"/>
      <c r="AP31" s="201"/>
      <c r="AQ31" s="202"/>
      <c r="AR31" s="239"/>
      <c r="AS31" s="239"/>
      <c r="AT31" s="197"/>
      <c r="AU31" s="197"/>
      <c r="AV31" s="9"/>
      <c r="AW31" s="11"/>
      <c r="AX31" s="38"/>
      <c r="AY31" s="39"/>
      <c r="AZ31" s="38"/>
      <c r="BA31" s="41"/>
    </row>
  </sheetData>
  <sheetProtection/>
  <mergeCells count="85">
    <mergeCell ref="AR29:AS29"/>
    <mergeCell ref="AR4:AS4"/>
    <mergeCell ref="AP29:AQ29"/>
    <mergeCell ref="AT31:AU31"/>
    <mergeCell ref="AR31:AS31"/>
    <mergeCell ref="AR30:AU30"/>
    <mergeCell ref="AP4:AQ4"/>
    <mergeCell ref="BA2:BA3"/>
    <mergeCell ref="AZ2:AZ3"/>
    <mergeCell ref="AT4:AU4"/>
    <mergeCell ref="AY2:AY3"/>
    <mergeCell ref="AX2:AX3"/>
    <mergeCell ref="AR2:AU2"/>
    <mergeCell ref="AR3:AS3"/>
    <mergeCell ref="AT3:AU3"/>
    <mergeCell ref="A1:U1"/>
    <mergeCell ref="F3:G3"/>
    <mergeCell ref="AB4:AC4"/>
    <mergeCell ref="C2:C3"/>
    <mergeCell ref="R4:S4"/>
    <mergeCell ref="L4:M4"/>
    <mergeCell ref="J3:K3"/>
    <mergeCell ref="T4:U4"/>
    <mergeCell ref="T3:U3"/>
    <mergeCell ref="N4:O4"/>
    <mergeCell ref="AL2:AQ2"/>
    <mergeCell ref="AF3:AG3"/>
    <mergeCell ref="AD3:AE3"/>
    <mergeCell ref="AL3:AM3"/>
    <mergeCell ref="AD2:AI2"/>
    <mergeCell ref="AN3:AO3"/>
    <mergeCell ref="AP3:AQ3"/>
    <mergeCell ref="W1:AF1"/>
    <mergeCell ref="AB3:AC3"/>
    <mergeCell ref="AH3:AI3"/>
    <mergeCell ref="V2:W2"/>
    <mergeCell ref="Z3:AA3"/>
    <mergeCell ref="X3:Y3"/>
    <mergeCell ref="X2:AC2"/>
    <mergeCell ref="D2:U2"/>
    <mergeCell ref="D4:E4"/>
    <mergeCell ref="H4:I4"/>
    <mergeCell ref="D3:E3"/>
    <mergeCell ref="J4:K4"/>
    <mergeCell ref="H3:I3"/>
    <mergeCell ref="P4:Q4"/>
    <mergeCell ref="F4:G4"/>
    <mergeCell ref="P3:Q3"/>
    <mergeCell ref="N3:O3"/>
    <mergeCell ref="Z4:AA4"/>
    <mergeCell ref="L3:M3"/>
    <mergeCell ref="H31:I31"/>
    <mergeCell ref="P30:Q30"/>
    <mergeCell ref="P31:S31"/>
    <mergeCell ref="J31:O31"/>
    <mergeCell ref="H29:I29"/>
    <mergeCell ref="J29:O29"/>
    <mergeCell ref="R3:S3"/>
    <mergeCell ref="R29:S29"/>
    <mergeCell ref="AB29:AC29"/>
    <mergeCell ref="R30:S30"/>
    <mergeCell ref="AH4:AI4"/>
    <mergeCell ref="AN4:AO4"/>
    <mergeCell ref="AD4:AE4"/>
    <mergeCell ref="AN29:AO29"/>
    <mergeCell ref="AL29:AM29"/>
    <mergeCell ref="AL4:AM4"/>
    <mergeCell ref="AL30:AM30"/>
    <mergeCell ref="AN30:AO30"/>
    <mergeCell ref="Z30:AC30"/>
    <mergeCell ref="AP30:AQ30"/>
    <mergeCell ref="AL31:AM31"/>
    <mergeCell ref="AN31:AO31"/>
    <mergeCell ref="AH31:AI31"/>
    <mergeCell ref="AP31:AQ31"/>
    <mergeCell ref="T31:U31"/>
    <mergeCell ref="AD30:AG30"/>
    <mergeCell ref="AF31:AG31"/>
    <mergeCell ref="AF4:AG4"/>
    <mergeCell ref="X29:Y29"/>
    <mergeCell ref="Z29:AA29"/>
    <mergeCell ref="T30:U30"/>
    <mergeCell ref="T29:U29"/>
    <mergeCell ref="AD29:AG29"/>
    <mergeCell ref="X4:Y4"/>
  </mergeCells>
  <printOptions/>
  <pageMargins left="0.7086614173228347" right="0.7086614173228347" top="0.4724409448818898" bottom="0.7480314960629921" header="0.31496062992125984" footer="0.31496062992125984"/>
  <pageSetup horizontalDpi="600" verticalDpi="600" orientation="landscape" paperSize="9" scale="75" r:id="rId1"/>
  <colBreaks count="2" manualBreakCount="2">
    <brk id="21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user0057</dc:creator>
  <cp:keywords/>
  <dc:description/>
  <cp:lastModifiedBy>T.Razzyvaeva</cp:lastModifiedBy>
  <cp:lastPrinted>2017-08-02T11:15:42Z</cp:lastPrinted>
  <dcterms:created xsi:type="dcterms:W3CDTF">2005-09-30T12:40:47Z</dcterms:created>
  <dcterms:modified xsi:type="dcterms:W3CDTF">2017-09-11T08:33:45Z</dcterms:modified>
  <cp:category/>
  <cp:version/>
  <cp:contentType/>
  <cp:contentStatus/>
</cp:coreProperties>
</file>