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0610" windowHeight="11640" tabRatio="872" firstSheet="1" activeTab="1"/>
  </bookViews>
  <sheets>
    <sheet name="ТЕРИТ_по_АЛФАВІТУ 3 єтапа" sheetId="1" r:id="rId1"/>
    <sheet name="загальний" sheetId="2" r:id="rId2"/>
  </sheets>
  <definedNames>
    <definedName name="_xlnm.Print_Titles" localSheetId="1">'загальний'!$7:$10</definedName>
    <definedName name="_xlnm.Print_Area" localSheetId="0">'ТЕРИТ_по_АЛФАВІТУ 3 єтапа'!$A$1:$Q$521</definedName>
  </definedNames>
  <calcPr fullCalcOnLoad="1"/>
</workbook>
</file>

<file path=xl/comments2.xml><?xml version="1.0" encoding="utf-8"?>
<comments xmlns="http://schemas.openxmlformats.org/spreadsheetml/2006/main">
  <authors>
    <author>admin</author>
  </authors>
  <commentList>
    <comment ref="C35" authorId="0">
      <text>
        <r>
          <rPr>
            <b/>
            <sz val="9"/>
            <rFont val="Tahoma"/>
            <family val="0"/>
          </rPr>
          <t>admin:</t>
        </r>
        <r>
          <rPr>
            <sz val="9"/>
            <rFont val="Tahoma"/>
            <family val="0"/>
          </rPr>
          <t xml:space="preserve">
http://dfrr.minregion.gov.ua/Project-annotation?PROJT=12971
</t>
        </r>
      </text>
    </comment>
  </commentList>
</comments>
</file>

<file path=xl/sharedStrings.xml><?xml version="1.0" encoding="utf-8"?>
<sst xmlns="http://schemas.openxmlformats.org/spreadsheetml/2006/main" count="3237" uniqueCount="2243">
  <si>
    <t>Ціль 1. Відновлення доступу до критичної інфраструктури та послуг. Завдання: 1.2.1 Відновити та розбудувати регіональну інфраструктуру з надання медичних послуг.</t>
  </si>
  <si>
    <t>Капітальний ремонт будівлі Топольської ЗОШ І-ІІІ ступеню Троїцького району Луганської області, розташованої за адресою: вул. Радянська,24, с. Тополя, Троїцького району Луганської області</t>
  </si>
  <si>
    <t>Створення сприятливих умов для проведення навчально-виховного процесу; поліпшення якості освіти; дотримання санітарних норм у приміщенні; зменьшення споживання природного газу на 2000м3.</t>
  </si>
  <si>
    <t>ТОВ "ЛУГЕКСПЕРТИЗА" від 16.01.2017 № 16/01-17-5к</t>
  </si>
  <si>
    <t>Наказ Троїцької райдержадміністрації від 17.01.2017 №8-АГ</t>
  </si>
  <si>
    <t>Капітальний ремонт водогону села Розпасаївка, Троїцького району, Луганської області. Підвідний водопровід</t>
  </si>
  <si>
    <t>В результаті реалізації проекту будуть суттєво покращені умови водопостачання для обслуговування місцевого населення, в т.ч. ВПО, значна економія електроенергії, завдяки цьому жителі села Розпасіївка матимуть можливість цілодобово використовувати воду</t>
  </si>
  <si>
    <t>ТОВ "ЛУГЕКСПЕРТИЗА" від 31.03.2016 № 31/03-16-4к</t>
  </si>
  <si>
    <t>рішення Розпасіївської сільської ради від 22.04.2016 №08/02</t>
  </si>
  <si>
    <t>Капітальний ремонт водогону села Розпасаївка, Троїцького району, Луганської області. (вул. Молодіжна, вул.Гагаріна)</t>
  </si>
  <si>
    <t>ТОВ "ЛУГЕКСПЕРТИЗА" від 31.03.2016 № 31/03-16-3к</t>
  </si>
  <si>
    <t>Капітальний ремонт будівлі Дьомино-Олександрівської ЗОШ І-ІІІ ступеню Троїцького району Луганської області, розташованої за адресою: пров. Річний, 16 с. Дьомино-Олександрівка, Троїцького району Луганської області"</t>
  </si>
  <si>
    <t>Створення сприятливих умов для проведення навчально-виховного процесу; поліпшення якості освіти; дотримання санітарних норм у приміщенні; зменьшення споживання природного газу на 2500м3.</t>
  </si>
  <si>
    <t>ТОВ "ЛУГЕКСПЕРТИЗА" від 16.01.2017 № 16/01-17-4к</t>
  </si>
  <si>
    <t>Наказ Троїцької райдержадміністрації від 17.01.2017 №4-АГ</t>
  </si>
  <si>
    <t>Капітальний ремонт будівлі Будинку школярів Троїцького району Луганської області, розташованої за адресою: вул. Паркова, 17, смт. Троїцьке, Троїцького району, Луганської області</t>
  </si>
  <si>
    <t>ТОВ "ЛУГЕКСПЕРТИЗА" від 16.01.2017 № 16/01-17-2к</t>
  </si>
  <si>
    <t>Наказ Троїцької райдержадміністрації від 17.01.2017 №5-АГ</t>
  </si>
  <si>
    <t>будівництво комплексного спортивного майданчика із сентитичним покриттям для зимових  та літніх видів спорту з благоустроєм прилеглої території в м. Кремінні Луганської області</t>
  </si>
  <si>
    <t>Благоустрій територій населених пунктів: Створення умов для сімейного відпочинку, фізичного та культурного розвитку дітей і молоді територіальної громади міста Кремінна Луганської області</t>
  </si>
  <si>
    <t>Капітальний ремонт автодороги по вул. Томашовська м. Новодружесье</t>
  </si>
  <si>
    <t>продовження на практиці процесу відновлення обєктів житлово-комуального господарства міста та залучення з додаткових джерелфінансування проектів розвитку міста</t>
  </si>
  <si>
    <t>ТОВ "БУД ВІК" від 08.11.2016 № 13-0475-Е-КЧ</t>
  </si>
  <si>
    <t>наказ Управління з виконання політики Лисичанської міської ради від 28.11.2016 №95/1</t>
  </si>
  <si>
    <t>Ціль 1:  Підвищення рівня конкурентоспроможності регіонів. Завдання: Відновлення пошкодженої інфраструктури: доріг, залізничної інфраструктури, електричних та водопровідних мереж. Ціль 2: Територіальна соціально-економічна інтеграція і просторовий розвиток</t>
  </si>
  <si>
    <t>Будівництво другого корпусу пологового відділення з переходом в існуючу будівлю пологового відділення центральної міської лікарні ім. Титова за адресою: м. Лисичанськ вул. Ім.В. Сосюри, 424</t>
  </si>
  <si>
    <t>відновлення обєктів житлово-комунального господарства міста та залучення з додаткових джерел фінансування проектів розвитку міста</t>
  </si>
  <si>
    <t>ТОВ "ЛУГЕКСПЕРТИЗА" від 18.01.2017 № 18/01-17-4к</t>
  </si>
  <si>
    <t>рішення Лисичанської міської ради від 20.01.2017 №34</t>
  </si>
  <si>
    <t>Ціль 1: Підвищення рівня конкурентоспроможності регіонів. Завдання: диверсифікація джерел енергопостачання та підвищення рівня енергоефективності,  зокрема оновлення основних фондів, енергоефективних технологій..                                                                                Ціль 2: Територіапльна соціально-економічна інтеграція і просторовий розвиток: забезпечення комфортного та безпечного життєвого середовища для людини незалежно від місця її проживання; покращення демографічної ситуації в м.Лисичанськ Луганської області; зниження материнської, малюкової смертності та інвалідності дітей шляхом підвищення якості та доступності спеціалізованої акушерської і перинатальної допомоги мешканцям регіону та внутрішньопереміщеним особам.</t>
  </si>
  <si>
    <t>Капітальний ремонт дошкільної установи яслі-садок №4 по вул. Козюменського 16 в смт Біловодськ, Біловодського району, Луганської області</t>
  </si>
  <si>
    <t>виконання ремонтно-будівельних робіт(зовнішні та внутрішні мережі водопостачання, каналізації, електроосвітлення, введення в експлуатацію будівлі площею 732,38 кв.м</t>
  </si>
  <si>
    <t>ТОВ "ЛУГЕКСПЕРТИЗА" від 22.12.2016 № 22/12-16-2к</t>
  </si>
  <si>
    <t>Капітальний ремонт будівель КЗ "Кремінська обласна загальноосвітня школа - інтернат I-III ступенів" за адресою: м. Кремінна, вул. Мічуріна,18</t>
  </si>
  <si>
    <t>ТОВ "ЛУГЕКСПЕРТИЗА" від 22.12.2016 № 22/12-16-8к</t>
  </si>
  <si>
    <t xml:space="preserve">забезпечення реалізації заходів з енергозбереження </t>
  </si>
  <si>
    <t xml:space="preserve">Капітальний ремонт будівлі Луганського обласного центру з профілактики та боротьби зі СНІД </t>
  </si>
  <si>
    <t>ТОВ "ЛУГЕКСПЕРТИЗА" від 22.12.2016 № 14/07-15-5к</t>
  </si>
  <si>
    <t>наказ УКБ № 6 від 05.01.2016</t>
  </si>
  <si>
    <t>наказ УКБ № 195 від 26.12.2016</t>
  </si>
  <si>
    <t>наказ УКБ № 202/1 від 27.12.2016</t>
  </si>
  <si>
    <t>наказ УКБ № 189 від 22.12.2016</t>
  </si>
  <si>
    <t>Проект відповідає цілям і завданням Державної Стратегії регіонального розвитку. Відповідає Регіональній стратегії розвитку Луганської області до 2020 року. Пріоритет №4</t>
  </si>
  <si>
    <t>Нове будівництво комунального закладу "Станично-Луганський районний центр дитячої та юнацької творчості "Світанок", по вул. Москва -Донбас, 50 в смт Станиця Луганська Луганської області</t>
  </si>
  <si>
    <t>наказ УКБ № 187 від 19.12.2016</t>
  </si>
  <si>
    <t>введення в експлуатацію будівлю площею 1154,3 кв.м,на 120 відвідувачів та 250 місць у залах (максимальна кількість відвідувачів - 390 чол)</t>
  </si>
  <si>
    <t>збільшення строку служби будівлі, покращення теплоїзоляційних властивостей будівлі, що призведе до економії бюджетних коштів на теплопостачання близько 30%</t>
  </si>
  <si>
    <t>Капітальний ремонт будівлі Луганської обласної дитячої клінічної лікарні . Адреса: м. Лисичанськ, кв. 40 років Перемого, 12 а (Коригування)</t>
  </si>
  <si>
    <t>наказ УКБ № 167/1 від 28.11.2016</t>
  </si>
  <si>
    <t>ТОВ "ЛУГЕКСПЕРТИЗА" від 25.11.2016 № 25/11-16-2к</t>
  </si>
  <si>
    <t>введення в мексплуатацію лікарні площею 25734,37 кв.м,кількість відділень - 15, кількість операційних залів - 5, кількість спеціалізованих ліжок - 450, кількість персоналу - 50 чол</t>
  </si>
  <si>
    <t>Реконструкція покрівлі СШ I-III ступенів № 10, вул. Будівельників,28, м. Рубіжне</t>
  </si>
  <si>
    <t>наказ УЖКГ від 06.01.2017 №1-С</t>
  </si>
  <si>
    <t>ТОВ "ЛУГЕКСПЕРТИЗА" від 20.12.2016 № 20/12-16-4к</t>
  </si>
  <si>
    <t>Проект відповідає цілям і завданням Державної Стратегії регіонального розвитку. Відповідає Регіональній стратегії розвитку Луганської області до 2020 року. Завдання 1.2.4. Покращити до якісних медичних,освітніх та соціальних послуг</t>
  </si>
  <si>
    <t>рішення Сватівської міської ради від 05.07.2016 № 52</t>
  </si>
  <si>
    <t>ТОВ "Лугекспертиза" від 04.07.2016 № 04/07-16-5к</t>
  </si>
  <si>
    <t>Проект відповідає цілям і завданням Державної Стратегії регіонального розвитку на період до 2020 року. Ціль 2 Територіальна соціально-економічна інтеграція і просторовий розвиток.                                                                      Стратегії розвитку Луганської області .Ціль 1.Територіально-економічна інтеграція. Відновлення критичної інфраструктури доріг, залізничної інфраструктури, електричних та водопровідних мереж</t>
  </si>
  <si>
    <t>рішення Сватівської міської ради від 05.07.2016 № 50</t>
  </si>
  <si>
    <t>ТОВ "Лугекспертиза" від 04.07.2016 № 04/07-16-3к</t>
  </si>
  <si>
    <t>Капітальний ремонт автомобільної дороги по проспекту будівельник Забурдаєва.  Шифр пректу 06.16б3Д</t>
  </si>
  <si>
    <t>Капітальний ремонт автомобільної дороги по кв. Мирний до дома № 15. Шифр проекту 06.16М15Д</t>
  </si>
  <si>
    <t>ремонт автомобільного покриття протяжністю 0,187 км</t>
  </si>
  <si>
    <t xml:space="preserve">забеспечення комфортного пересування дорогою протяжністю 0,239 км жителів міста, </t>
  </si>
  <si>
    <t xml:space="preserve">забеспечення комфортного пересування дорогою протяжністю 0,204 км жителів міста, </t>
  </si>
  <si>
    <t>ТОВ "Лугекспертиза" від 04.07.2016 № 04/07-16-4к</t>
  </si>
  <si>
    <t>рішення Сватівської міської ради від 05.07.2016 № 51</t>
  </si>
  <si>
    <t>Капітальний ремонт автомобільної дороги - під'ізд до кв.Залізничників від вул. Ново- Старобільської. Шифр пректу 06.16 ЖНД</t>
  </si>
  <si>
    <t xml:space="preserve">Капітальний ремонт автомобільної дороги по вул. Польова. Шифр проекту 06.16ПНД </t>
  </si>
  <si>
    <t>рішення Сватівської міської ради від 05.07.2016 № 48</t>
  </si>
  <si>
    <t>ТОВ "Лугекспертиза" від 04.07.2016 № 04/07-16-1к</t>
  </si>
  <si>
    <t>ремонт автомобільного покриття протяжністю 1,125 км</t>
  </si>
  <si>
    <t>Капітальний ремонт системи водопостачання с. Бунчуківка, Білокуракинського району, Луганської області</t>
  </si>
  <si>
    <t xml:space="preserve">оновлення водогону протяжністю 474 м </t>
  </si>
  <si>
    <t>ТОВ "БУД ВІК" від 19.01.2017 № 13-0019-Е-КЧ</t>
  </si>
  <si>
    <t>розпорядження Білокуракинської селищної ради від 19.01.2017 № 18</t>
  </si>
  <si>
    <t xml:space="preserve">відновлення об'єктів освіти міста </t>
  </si>
  <si>
    <t>Реконструкція автодороги по вул. Миру (від вул. Іванова до вул. Будівельників) м.Рубідне</t>
  </si>
  <si>
    <t>ТОВ "ЛУГЕКСПЕРТИЗА" від 22.12.2016 № 20/12-16-3к</t>
  </si>
  <si>
    <t>наказ УЖКГ від 06.01.2017 №2-С</t>
  </si>
  <si>
    <t>Реконтрукція  автодороги по вул. Володимирівська , м. Рубіжне</t>
  </si>
  <si>
    <t>відновлення об'єктів житлово-комунального господарства міста</t>
  </si>
  <si>
    <t>ТОВ "ЛУГЕКСПЕРТИЗА" від 20.12.2016 № 20/12-16-2к</t>
  </si>
  <si>
    <t>наказ УЖКГ від 06.01.2017 №3-С</t>
  </si>
  <si>
    <t>Станично - Луганський район</t>
  </si>
  <si>
    <t>Капітальний ремонт системи опалення Комунального закладу "Валуйська загальноосвітня школа I-III ступенів № 2 Станично-Луганського району Луганської області" , за адресою: Луганська область, Станично -Луганський район, с. Валуйське, вул. Миру, б. 67</t>
  </si>
  <si>
    <t>наказ відділу освіти від 10.01.2017 № 4</t>
  </si>
  <si>
    <t>ТОВ "Лугекспертиза" від 22.12.2016 № 22/12-16-6к</t>
  </si>
  <si>
    <t>Модернізація котельні з установленням нового твердопаливного котельного обладнання за адресою: смт Станиця Луганська вул. 5 Лінія 27в</t>
  </si>
  <si>
    <t>наказ відділу освіти від 02.03.2016 № 10</t>
  </si>
  <si>
    <t>ТОВ "БУД ВІК" від 29.02.2016 № 13-0070-Е-КЧ</t>
  </si>
  <si>
    <t>Будівництво модульної котельної Комунального закладу "Широкинська загальноосвітня школа I-III ступенів Станично- Луганського району Луганської області" за адресою : вул. Водолазька, 13 в с. Широкий Станично-Луганського району Луганської області</t>
  </si>
  <si>
    <t>Капітальний ремонт будівлі харчоблоку філії "Петрівська лікарня Ст.-Луганського РТМО" вул. Больнична,2 смт Петрівка Ст.-Луганський р-н, Луганська обл</t>
  </si>
  <si>
    <t>Капітальний ремонт системи  опалення Комунального закладу "Вільхівська загальноосвітня школа I-IIIступенів Станично-Луганського району Луганської області" за адресою: Луганська область, Станично-Луганський район, с. Вільховая, вул. Шкільна, б. 50</t>
  </si>
  <si>
    <t>зменьшення обсягу споживання електроенергії більш ніж на 8100 кВт год/рік, зменшення обсягу споживання теплової енергії більш ніж на 103,82 Гкал/рік, економічний ефект - економія до 200,0 тис.грн/рік, підви</t>
  </si>
  <si>
    <t>Капітальний оемонт Комунальної установи "Стадіон "Нива" Станично-Луганського району Луганської області за адресою : смт Станиця Луганська, Луганська область, Станично-Луганський район, вул. 5-та лінія 22 б</t>
  </si>
  <si>
    <t>покращення якості наваних комунальним закладом фізкультурно-оздоровчих послуг населенню, дотримання під час навчально-виховного процесу санітарно-гігієнічних норм ДСанПіНу , зменьшення рівня захворюваності серед учнів на 30%</t>
  </si>
  <si>
    <t>наказ відділу освіти Станично-Луганської районної державної адміністрації від 10.01.2017 №5</t>
  </si>
  <si>
    <t>ТОВ "Лугекспертиза" від 22.12.2016 № 22/12-16-7к</t>
  </si>
  <si>
    <t>Проект відповідає цілям і завданням Державної Стратегії регіонального розвитку : Ціль.2 Територіальна соціально - економічна інтеграці і просторовий розвиток: передбачається виконання завдань і здійснення заходів, спрямованих на підвищення якості надання послуг з теплозабезпечення в малих містах та сільських населених пунктах, забезпечення комфортного та безпечного життєвого середовища для дюдини незалежно від місця її проживання), зменшення споживання природного газу. Відповідає Регіональній стратегії розвитку Луганської області до 2020 року. 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збереження і зміцнення здоров'я населення</t>
  </si>
  <si>
    <t>ТОВ "БУД ВІК" від 15.06.2016 № 13-0241-Е-КЧ</t>
  </si>
  <si>
    <t>ропорядження районної державної адміністрації від 17.01.2017 № 5</t>
  </si>
  <si>
    <t>підвищення якості медичних послуг для населення, що призведе до зниження інфікування, захворюваності, тимчасової непрацнездатності</t>
  </si>
  <si>
    <t>Капітальний ремонт будівлі  Районного дома культура  вул. Центральна, б.29, смт Марківка, Марківського району Луганської області</t>
  </si>
  <si>
    <t>550місць</t>
  </si>
  <si>
    <t>Генеральний план та план зонування території с. Гречишкине Гречишкинської сільської ради Новоайдарського району Луганської області</t>
  </si>
  <si>
    <t>Ціль 1. Підвищення рівня конкурентоспроможності регіонів. Ціль 2. Підвищення спроможності місцевої влади в умовах децентралізації та інформатизації, оперативної цілі. 2.1. Створення та посилення ОТГ та сприяння їх подальшому розвитку Луганської області до 2020 року</t>
  </si>
  <si>
    <t>Розроблення генерального плану та плану зонування території села Олексіївка Олексіївської сільської ради Новоайдарського району Луганської області</t>
  </si>
  <si>
    <t>Ціль 1. Підвищення рівня конкурентоспроможності регіонів. Ціль 2. Підвищення спроможності місцевої влади в умовах децентралізації та інформатизації, оперативної цілі. 2.1. Створення та посилення ОТГ 2.1.1 Підтримати процес створення ОТГ та сприяння у подальшому розвитку Стратегії розвитку Луганської області до 2020 року</t>
  </si>
  <si>
    <t>Розроблення генерального плану та плану зонування території с.Денежникове Денежниківської сільської ради Новоайдарського району Луганської області</t>
  </si>
  <si>
    <t>забезпечити ефективне перспективне планування розвитку громади; прогнозування розвитку території; обгрунтування розподілу земель за цільовим призначенням</t>
  </si>
  <si>
    <t>Капітальний ремонт з термомодернізаційним ефектом Бахмутівської амбулаторії сімейного лікаря Новоайдарського ЦПМСД Луганської області</t>
  </si>
  <si>
    <t>Зменшення бюджетних витрат установи та споживання газу на 150м3, що становить 1560,00 грн.; нормалізація температурного режиму; забезпечення належних умов праці для медичного персоналу та підвищення якості обслуговування населення</t>
  </si>
  <si>
    <t>ТОВ "БУД-ВІК" від 16.01.2017 № 13-0016-Е-КЧ</t>
  </si>
  <si>
    <t>розпорядження Новопсковської РДА від 19.01.2017 № 13</t>
  </si>
  <si>
    <t>Розроблення генерального плану та плану зонування території с.Штормове Штормівської сільської ради Новоайдарського району Луганської області</t>
  </si>
  <si>
    <t>Генеральний план, суміщений з проектом детального планування,  території с.Чистопілля Побєдівської селищної ради Новоайдарського району Луганської області</t>
  </si>
  <si>
    <t>Капітальний ремонт з термомодернізаційним ефектом будинку Новоайдарської районної ради</t>
  </si>
  <si>
    <t>Рішення Виконкому Новоайдарської селищної ради від 10.03.2017 №20</t>
  </si>
  <si>
    <t>загальний фонд</t>
  </si>
  <si>
    <t>спеціальний фонд</t>
  </si>
  <si>
    <t>Перехідні проекти</t>
  </si>
  <si>
    <t>Енергозбереження</t>
  </si>
  <si>
    <t>Загальні</t>
  </si>
  <si>
    <t>Спортивна інфраструктура</t>
  </si>
  <si>
    <t>Разом по області</t>
  </si>
  <si>
    <t>Нерозподілений залишок</t>
  </si>
  <si>
    <t xml:space="preserve">Період реалізації 
</t>
  </si>
  <si>
    <t>Разом ДФРР</t>
  </si>
  <si>
    <t xml:space="preserve">Результативність реалізації проекту
</t>
  </si>
  <si>
    <t xml:space="preserve">Інших джерел </t>
  </si>
  <si>
    <t xml:space="preserve">Оцінка проекту </t>
  </si>
  <si>
    <t>Форма влас-ності</t>
  </si>
  <si>
    <t xml:space="preserve">Додаток </t>
  </si>
  <si>
    <t xml:space="preserve">до листа Херсонської обласної </t>
  </si>
  <si>
    <t>державної адміністрації</t>
  </si>
  <si>
    <t>____________№______________</t>
  </si>
  <si>
    <t>1.</t>
  </si>
  <si>
    <t>Реконструкція басейну з влаштуванням прибудованої опалювальної на твердому паливі в загальноосвітній школі І-ІІІ ступенів № 46 за адресою: м.Херсон, вул.Фрітаун, 82 в м.Херсоні</t>
  </si>
  <si>
    <t>2016 - 2017</t>
  </si>
  <si>
    <t>Відновлення діяльності басейну. Охоплення дітей поза-шкільною освітою - 370 чол. на добу</t>
  </si>
  <si>
    <t>Розпорядження голови Верхньорога-чицької районної державної адміністрації від 22.09.2016             № 493</t>
  </si>
  <si>
    <t xml:space="preserve">Рішення Горностаївської селищної ради від 08.10.2016           № 994 </t>
  </si>
  <si>
    <t xml:space="preserve">наказ ВКБ № 87 від 17.07.2015 </t>
  </si>
  <si>
    <t>Капітальний ремонт ДНЗ № 43</t>
  </si>
  <si>
    <t>ТОВ "ЛУГЕКСПЕРТИЗА" від 05.11.2015 № 05/11-15-7к</t>
  </si>
  <si>
    <t>наказ 203/1 від 05.11.2015</t>
  </si>
  <si>
    <t xml:space="preserve">Будівництво вуличного водопроводу на території селища Лосткутівка Папаснянського району Луганської області </t>
  </si>
  <si>
    <t>ТОВ "ЛУГЕКСПЕРТИЗА" від 10.09.2015 № 10/09-15-4к</t>
  </si>
  <si>
    <t>Проект відповідає цілям і завданням Державної Стратегії регіонального розвитку на період до 2020 року, пріоритет №11 "Надання якісних житлово-комунальних послуг, забеспечення житлом, реконструкція та капітальний ремонт водопровідних, каналізаційних та теплових мереж</t>
  </si>
  <si>
    <t>Будівництво підвідного водопроводу від селища Лоскутівка до селища Підлісне Попаснянського району</t>
  </si>
  <si>
    <t>ТОВ "ЛУГЕКСПЕРТИЗА" від 10.09.2015 № 10/09-15-3к</t>
  </si>
  <si>
    <t>розпорядження селищного голови Мирнодолинської СР від 10.09.2015 № 50</t>
  </si>
  <si>
    <t>розпорядження селищного голови Мирнодолинської СР від 10.09.2015 № 49</t>
  </si>
  <si>
    <t>Реконстркукція утеплення огорожувальнихконструкцій Попаснянської багатопрофільної гімназії №25 Попоснянської районної ради Луганської області, яка розташована за адресою: м. Попасна, вул. Кошевого,31. Луганської області</t>
  </si>
  <si>
    <t>ТОВ "БУД ВІК" від 23.12.2015 № 13-0476-Е-КЧ</t>
  </si>
  <si>
    <t>забезпечення якісною питною водою жителів Лоскутівка Попаснянського району, 3256 м/п</t>
  </si>
  <si>
    <t>забезпечення якісною питною водою 428 мешканців селища Лоскутівка Попаснянського району, 2397 м/п</t>
  </si>
  <si>
    <t>забезпечення додатковими місяцями 260 дітей дошкільного віку</t>
  </si>
  <si>
    <t>наказ Попаснянської багатопрофільної гімназії № 205-Н від 18.10.2016</t>
  </si>
  <si>
    <t>м. Щастя</t>
  </si>
  <si>
    <t>Капітальний ремонт ділянок теплової мережі під проїздною частиною вул. Республіканській в м. Щастя і заміна ділянки теплової мережі від вул. Дружби до ТК №41 в м. Щастя</t>
  </si>
  <si>
    <t>рішення Щастинської міської ради від 13.01.2017 №2</t>
  </si>
  <si>
    <t>Державна стратегія регіонального розвитку до 2020 року. Ціль 1:Деверстфікація джерел енергопостачання та підвищення рівня енергоефективності факторів розвитку регіона                                                                                         Стратегія розвитку Луганської області Ціль №1 Відновлення критичної інфраструктури та послуг</t>
  </si>
  <si>
    <t>зменшення витрат теплової енергії в тепловій мережі, зменшення витоків теплоносія,тзменшення кількості аварій в мережі</t>
  </si>
  <si>
    <t xml:space="preserve">заміна даху, вікон, внутрішні роботи </t>
  </si>
  <si>
    <t>Реконстркукція комунальної автодороги по вул. Південна м. Старобільськ, Луганської області</t>
  </si>
  <si>
    <t>оновлення покриття дороги протяжністю 1,7 км</t>
  </si>
  <si>
    <t>ТОВ "БУД ВІК" від 12.12.2016 № 13-0531-Е-КЧ</t>
  </si>
  <si>
    <t>розпорядження Старобільської міської ради від 15.12.2016 №219</t>
  </si>
  <si>
    <t>Проект відповідає цілям і завданням Державної Стратегії регіонального розвитку: Ціль.2 виконання завдань і здійснення заходів, спрямованих на забезпечення сталого розвитку, реконструкції та капітального ремонту об'єктів, благоустрій території населених пунктів. Відповідає Регіональній стратегії розвитку Луганської області до 2020 року. Ціль 1 Відновлення і розбудова якісної інфраструктури та забезпечення ії стабільного фукціонування</t>
  </si>
  <si>
    <t>Реконстркукція комунальної автодороги по вул. Заводська м. Старобільськ, Луганської області</t>
  </si>
  <si>
    <t>оновлення покриття дороги протяжністю 0,4 км</t>
  </si>
  <si>
    <t>ТОВ "БУД ВІК" від 12.12.2016 № 13-0533-Е-КЧ</t>
  </si>
  <si>
    <t>Реконстркукція комунальної автодороги по вул. Лангемака м. Старобільськ, Луганської області</t>
  </si>
  <si>
    <t>оновлення покриття дороги протяжністю 1,6 км</t>
  </si>
  <si>
    <t>ТОВ "БУД ВІК" від 16.12.2016 № 13-0539-Е-КЧ</t>
  </si>
  <si>
    <t>розпорядження Старобільської міської ради від 20.12.2016 №223</t>
  </si>
  <si>
    <t>Реконстркукція комунальної автодороги по вул. Кобиляцької м. Старобільськ, Луганської області</t>
  </si>
  <si>
    <t>оновлення покриття дороги протяжністю 0,3 км</t>
  </si>
  <si>
    <t>ТОВ "БУД ВІК" від 12.12.2016 № 13-0534-Е-КЧ</t>
  </si>
  <si>
    <t>Реконстркукція комунальної автодороги по вул. Андрющенко м. Старобільськ, Луганської області</t>
  </si>
  <si>
    <t>оновлення покриття дороги протяжністю 1,3 км</t>
  </si>
  <si>
    <t>ТОВ "БУД ВІК" від 12.12.2016 № 13-0532-Е-КЧ</t>
  </si>
  <si>
    <t>Придбання сміттєвозів для оновлення парку комунального підприємства "благоустрій м. Старобільськ" Старобільської міської ради</t>
  </si>
  <si>
    <t>придбання двох сміттєвозів з об'ємом кузова 18,0 куб.м позволить підвищити ефективність вивезення твердих побутових відходів 100% населення, 100% підприємств та установ міста</t>
  </si>
  <si>
    <t>Реконструкція водоводу по вул. Транспортна вул. Первомайська та частина вул. Октябрьська в смт. Комишуваха Попаснянського району Луганської області</t>
  </si>
  <si>
    <t>4000м.п.</t>
  </si>
  <si>
    <t>ТОВ "Лугекспертиза" від 26.12.2016 № 26/12-16-17к</t>
  </si>
  <si>
    <t>рішення від 06.01.2017 № 61/2</t>
  </si>
  <si>
    <t>Проект відповідаї Державної стратегії регіонального розвитку, затвердженої постановою Кабінету Міністрів України від 06 серпня 2014 року № 385 Пріоритет 11 Надання якісних житлово- комунальних послуг, забезпечення житлом: реконструкція та капітальний ремонт водопровідних, каналізаційних та теплових мереж</t>
  </si>
  <si>
    <t>Реконструкція частини підвідного водопроводу до сел. Комишуваха та будинку водонасосної станції</t>
  </si>
  <si>
    <t>700 м.п.</t>
  </si>
  <si>
    <t>ТОВ "Лугекспертиза" від 06.06.2016 № 06/06-16-25к</t>
  </si>
  <si>
    <t>рішення від 06.01.2017 № 61/3</t>
  </si>
  <si>
    <t>Капітальний ремонт автодороги по вул. Світла, с. Курячівка, Білокуракинського району Луганської області</t>
  </si>
  <si>
    <t>ТОВ "БУД ВІК" від 05.10.2016 № 13-0365-Е-КЧ</t>
  </si>
  <si>
    <t>розпорядження Білокуракинської селищної ради від 05.10.2016 № 136</t>
  </si>
  <si>
    <t>Проект відповідає цілям і завданням Державної Стратегії регіонального розвитку на період до 2020 року, пріоритет №5 "Розвиток людського потенціалу , та Стратегії Луганської області до 2020 року : Ціль 1. Відновлення доступу критичної інфраструктури та послуг</t>
  </si>
  <si>
    <t>Проект відповідає цілям і завданням Державної Стратегії регіонального розвитку на період до 2020 року, Стратегії Луганської області, Стратегії соціально-економічного розвитку 15-тим пріоритетних (базових) населених пунктів Білокуракинського району на 2012-202 роки, затвердженій рішенням Білокуракинської районної ради від 03.07.2012 № 19/4</t>
  </si>
  <si>
    <t>Капітальний ремонт автодороги по вул. Соколовського, с. Олександропіль, Білокуракинського району Луганської області</t>
  </si>
  <si>
    <t>ТОВ "БУД ВІК" від 05.10.2016 № 13-0359-Е-КЧ</t>
  </si>
  <si>
    <t>Капітальний ремонт тротуару по вул. Центральна, смт Білокуракине, Білокуракинського району Луганської області</t>
  </si>
  <si>
    <t>оновлення покриття дороги протяжністю 40 кв.м</t>
  </si>
  <si>
    <t>ТОВ "БУД ВІК" від 05.10.2016 № 13-0367-Е-КЧ</t>
  </si>
  <si>
    <t>Капітальний ремонт пиміщення сільського клубу за адресою: вул. Центральна,5 с. Стрільцівка Міловського району Луганської області</t>
  </si>
  <si>
    <t>розпорядження Стрільцівської сільської ради від 04.01.2017 № 01</t>
  </si>
  <si>
    <t>покращення санітарно-гігієничних та побутових умов для естетичного та духовного виховання жителів с. Стрильцівка</t>
  </si>
  <si>
    <t>Проект відповідає цілям і завданням Державної Стратегії регіонального розвитку на період до 2020 року. Ціль 2 Територіальна соціально-економічна інтеграція і просторовий розвиток.                                                                      Стратегії розвитку Луганської області .Ціль 3. Розвиток людського потенціалу та соціальна справедливість.</t>
  </si>
  <si>
    <t>покращення матеріальної бази навчально-виховного процесу, поліпшення умов здобуття позашкільної освіти</t>
  </si>
  <si>
    <t>ТОВ "БУД ВІК" від 10.09.2015 № 13-0276-Е-КЧ</t>
  </si>
  <si>
    <t>розпорядження Старобільської районної державної адміністрації від 10.09.2015 № 263</t>
  </si>
  <si>
    <t>Проект відповідає цілям і завданням Державної Стратегії регіонального розвитку: Ціль.2 Модернізація системи освіти. Відповідає Регіональній стратегії розвитку Луганської області до 2020 року. Ціль 1 Теиторіальна соціально-економічна інтеграція</t>
  </si>
  <si>
    <t>Капітальний ремонт будівлі (утеплення фасаду з використанням енергозберігаючих технологій) загальноосвітньої школи I-III ступенів за адресою: Луганська область, Міловський район, смт Мілове, вул. Козацька, 8</t>
  </si>
  <si>
    <t>ТОВ "БУД ВІК" від 23.12.2016 № 13-0548-Е-КЧ</t>
  </si>
  <si>
    <t>наказ відділу освіти Міловської райдержадміністрації від 30.12.2016 № 84-аг</t>
  </si>
  <si>
    <t>утеплення перекриття -1622,6 кв.м, утеплення фасаду - 2087 кв.м, утеплення цоколю - 209 кв.м</t>
  </si>
  <si>
    <t>Придбання спеціалізованого автомобілю медичної допомоги комунальним закладам "Міловський районний центр первинної медико-санітарної допомоги" за адресою: Луганська обл., Міловський район, смт Мілове, вул. Миру,44</t>
  </si>
  <si>
    <t>створення сприятливих умов для проведення лікувально-діагностичного процесу</t>
  </si>
  <si>
    <t>Реконструкція вивільнених приміщень СЗШ № 13 під відкриття КДНЗ (дитячий садочок "Сонечко")</t>
  </si>
  <si>
    <t>ТОВ "БУД ВІК" від 21.12.2016 № 13-0546-Е-КЧ</t>
  </si>
  <si>
    <t>рішення від 17.01.2017 № 16</t>
  </si>
  <si>
    <t>Проект відповідає цілям і завданням Державної Стратегії регіонального розвитку на період до 2020 року. Ціль 2 Територіальна соціально-економічна інтеграція і просторовий розвиток.                                                                      Стратегії розвитку Луганської області .Ціль 1.Відновлення критичної інфраструктури та послуг</t>
  </si>
  <si>
    <t>реконструкція систем опалення та водопостачання з заміщенням старих зношених систем на сучасні, створення системи внутрішнього пожежогасіння, системи поливу прилеглої території, встановлення індивідуального теплового пункту з автоматичним регулюванням тепла</t>
  </si>
  <si>
    <t>рішення від 17.01.2017 № 15</t>
  </si>
  <si>
    <t>ТОВ "БУД ВІК" від 27.12.2016 № 13-0550-Е-КЧ</t>
  </si>
  <si>
    <t>Капітальний ремонт будинку фізкультури КДЮСШ № 2 (системи водопостачання та теплопостачання, утеплення фасаду) за адресою: м. Сєвєродонецьк, вул. Сметаніна, 5а</t>
  </si>
  <si>
    <t xml:space="preserve">відновлення систем теплопостачання та водопостачання, забеспечення гарантій на декілька десятків років працездатності роботи спортивного закладу  </t>
  </si>
  <si>
    <t>Придбання трактора  МТЗ-82 для виконання навантажувальних робіт, робіт з благоустрою та інших робіт на території  селища Мілове</t>
  </si>
  <si>
    <t>Ціль 2.3.1 «Посилення спроможності громад у сфері надання якісних послуг населенню» Стратегії розвитку Луганської області до 2020 року, затвердженої розпорядженням керівника обласної військово-цивільної адміністрації від 26 червня 2015 року № 272Ціль 2. «Територіальна соціально-економічна інтеграція і просторовий розвиток» Державної стратегії регіонального розвитку на період до 2020 року, затвердженої постановою Кабінету Міністрів України від 6 серпня 2014 р. № 385 .</t>
  </si>
  <si>
    <t>Реконструкція нежитлового приміщення за адресою: м. Сєвєродонецьк, вул. Федоренка, буд. 41 під "Центр соціальнох реабілітації дітей - інвалідів"</t>
  </si>
  <si>
    <t>рішення від 17.01.2017 № 17</t>
  </si>
  <si>
    <t>ТОВ "БУД ВІК" від 27.12.2016 № 13-0542-Е-КЧ</t>
  </si>
  <si>
    <t>отримання якісної допомоги спеціалістів для дітей-інвалідів, а саме :комплекс реабілітаційних заходів,фізичний таінтелектуальний розвиток, навчання основним соціальним і побутовим навичкам</t>
  </si>
  <si>
    <t>Капітальний ремонт будівлі фельдшерсько-акушерського пункту с. Распасєєвка, Троїцького району</t>
  </si>
  <si>
    <t>ТОВ "ЛУГЕКСПЕРТИЗА" від 18.04.2016 № 18/04-16-8к</t>
  </si>
  <si>
    <t>розпорядження Троїцької РДА від 16.01.2017 № 13</t>
  </si>
  <si>
    <t xml:space="preserve">покращеня санітарно-гігієнічних умов в кабінетах для обслуговування місцевого населення, ремонт криши, ганку, коридору та кабінетів ФАПу </t>
  </si>
  <si>
    <t>ТОВ "БУД ВІК" від 28.07.2016 № 13-0291-Е-КЧ</t>
  </si>
  <si>
    <t>покращеня санітарно-гігієнічних умов в кабінетах для обслуговування місцевого населення, очікувана економія коштів під час опалювального періоду до 25%.</t>
  </si>
  <si>
    <t>Капітальний ремонт будівлі амбулаторії загальної практики сімейної медецини смт Троїцьке, вул. Виноградна 11, Троїцького району, Луганської області</t>
  </si>
  <si>
    <t>Капітальний ремонт будівлі фельдшерського пункту с. Новознаменка, Троїцького района Луганської області</t>
  </si>
  <si>
    <t>Забезпечення рівного доступу до якісної освіти дітей, які мешкають у сільській місцевості шляхом придбання трьох шкільних автобусів для НВК "Ковалівська ЗОШ I-III ст.- ДНЗ", "Містківської ЗОШ I-III ст."  "Нижньодуванської ЗОШ I-III ст."</t>
  </si>
  <si>
    <t>підвищення стандартів життя в сільській місцевості; забезпечення регулярного і безоплатного перевезення дітей, учнів (що проживають за межею пішохідної доступності – понад 3 км.) та педагогічних працівників дошкільних і загальноосвітніх навчальних закладів у сільській місцевості до місця навчання, роботи та додому; забезпечення підвищення якості та рівного доступу населення до загальної середньої освіти, зокрема в сільській місцевості.</t>
  </si>
  <si>
    <t>ТОВ "БУД ВІК" від 18.01.2017 № 13-0014-Е-КЧ</t>
  </si>
  <si>
    <t>розпорядження Сватівської РДА № 17 від 19.01.2017</t>
  </si>
  <si>
    <t>Пріоритет 3. Підвищення ефективності використання внутрішніх факторів розвитку регіонів. Завдання 2. Пропагування та створення умов для здорового споcобу життя. Завдання 2. Забезпечення поліпшення здоров’я дітей, безпеку та профілактику дитячих захворю</t>
  </si>
  <si>
    <t>Завдання 3. Забезпечення регулярного і безоплатного перевезення дітей, учнів та педагогічних працівників дошкільних і загальноосвітніх навчальних закладів у сільській місцевості до місця навчання, роботи та додому.</t>
  </si>
  <si>
    <t>Будівництво спортивної зали з адміністративно-побутовою пристройкою для КЗ "Кремінська обласна загальноосвітня школа-інтернат I-III ступенів</t>
  </si>
  <si>
    <t>Забезпечення місцем для проведення занять фізичною культурою та інших спортивних заходів більше  вихованців, буде підвищено споортивні показники учнів шляхом участі у районих та міжрайоних змагань</t>
  </si>
  <si>
    <t>УКБ</t>
  </si>
  <si>
    <t>наказ УКБ ЛОДА від 02.07.2016 №36</t>
  </si>
  <si>
    <t>спільна власність</t>
  </si>
  <si>
    <t>Капітальний ремонт Біловодського комунального дошкільного навчального закладу загального розвитку (ясла-садок № 3) "Джерельце", розташованого за адресою: вул. Шкільна,4, смт Біловодськ Біловодського району Луганської області</t>
  </si>
  <si>
    <t>Державна стратегіяЦель 2: підтримка діяльності закладів дитячо-юнацького та резервного спорту; створення спортивної інфраструктури для занять фізичною культурою і спортом, забезпечення формування системи навчальних закладів для надання високоякісних освітніх послуг з використанням наявних ресурсів шляхом виконання регіональних планів стверення освітніх округів та модернізації мережі загальноосвітніх, профтехзакладів, у т.ч. шкіл-інтернатів. Регіональна стратегія 3: розвиток людського потенціалу та соціальна справедливість передбачає підвищення рівня життя населення, ефективное використання трудових ресурсів, збереження та зміцнення здоров’я населення</t>
  </si>
  <si>
    <t>створення сприятливих умов для проведення навчально-виховного процесу; здатності до самореалізації та набуття життевого соціального досвіду</t>
  </si>
  <si>
    <t>наказ УКБ ЛОДА від 08.12.2016 №178</t>
  </si>
  <si>
    <t>ціль 2 Теріториальна соціально-економічна інтеграція і просторовий розвиток : передбачається виконання завдань і здійснення заходів, спрямованих на розбудову мережі дошкільних навчальних закладів, підвищення рівня охоплення дітей відповідного віку дошкільною освітою</t>
  </si>
  <si>
    <t xml:space="preserve">Нове будівництво комунального закладу "Станично-Луганська спеціалізована школа №2 з поглибленим вивченням окремих предметів та курсів імені П. В. Балабуєва Станично-Луганського району Луганської області" по вул. Москва - Донбас, 52 в смт Станиця Луганська </t>
  </si>
  <si>
    <t>наказ УКБ ЛОДА від 27.12.2016 №201</t>
  </si>
  <si>
    <t>ТОВ "ЛУГЕКСПЕРТИЗА" від 10.05.2017 № 10/05-16-7к</t>
  </si>
  <si>
    <t>ТОВ "ЛУГЕКСПЕРТИЗА" від 15.12.2016№ 08/12-16-4к</t>
  </si>
  <si>
    <t>цель 2: територіальна соціально-економічна інтеграція і просторовий розвиток: передбачається виконання завдань і здійснення заходів , спрямованих на розбудовву мережі дошкільних навчальних закладів, підвищення рівня охоплення дитей відповідного віку дошкільною освітою</t>
  </si>
  <si>
    <t>Будівництво виробничо-складської будівлі Луганського обласного академічного українського музично-драматичного театру за адресою: бульвар Дружби Народів, 21, м. Сєвєродонецьк</t>
  </si>
  <si>
    <t>зменшити витрати на виробництво теплової енергії; скоротити витрати в теплових мережах за рахунок використання сучасних теплоізоляційних матеріалів та сучасного обладнання; скоротити споживання природного газу за рахунок використання сучасного обладнання</t>
  </si>
  <si>
    <t>наказ відділу культури Марківської райдержадміністрації від 26.09.2016 № 36</t>
  </si>
  <si>
    <t>ТОВ "БУД _ВІК" від 10.11.2016 №13-0383-Е-КЧ</t>
  </si>
  <si>
    <t xml:space="preserve">Проект відповідає цілям і завданням Державної Стратегії регіонального розвитку на період до 2020 року. Ціль 2 Територіальна соціально-економічна інтеграція і просторовий розвиток.                                                                      </t>
  </si>
  <si>
    <t>Ціль 4. Надання якісних житлово-комунальних послуг, забезпечення житлом. 4.7. Розробка, забезпечення та впровадження "Регіональної цільової програми зі створення містобудівного кадастру Луганської області на 2016-2018 роки</t>
  </si>
  <si>
    <t>Ціль 1. Підвищення рівня конкурентоспроможності регіонів збереження історико-культурних цінностей та природної спадщини, забезпечення в регіонах доступності до культурної та природної спадщини.  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збереження і зміцнення здоров'я населення, формування духовно багатої, інтелектуально розвиненої людини, охорону навколишнього природного середовища.</t>
  </si>
  <si>
    <t>Ціль 1. Підвищення рівня конкурентоспроможності регіонів: залучення інвестицій у будівництво та/або реконтрукцію вулично-дорожньої мережі, інженерної та соціальної інфраструктури міст. Ціль 2. Територіальна соціально-економічна інтеграція і просторовий розвиток. 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збереження і зміцнення здоров'я населення, формування духовно багатої, інтелектуально розвиненої людини, охорону навколишнього природного середовища.</t>
  </si>
  <si>
    <t>Ціль 1. Підвищення рівня конкурентоспроможності регіонів: залучення інвестицій у будівництво та/або реконтрукцію вулично-дорожньої мережі, інженерної та соціальної інфраструктури міст. Ціль 2. Територіальна соціально-економічна інтеграція і просторовий розвиток. 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береження і зміцнення здоров'я населення, формування духовно багатої, інтелектуально розвиненої людини, охорону навколишнього природного середовища.</t>
  </si>
  <si>
    <t>Ціль 2. Завдання: виконання завдань і здійснення заходів, спрямованих на вирішення актуальних проблемних питань Донецької та Луганської областей; реконструкція і капітальний ремонт будівників із застосуванням енергозберігаючих технологій; недопущення поглиблення регіональних диспропорцій у доступі населення до базових послуг; Ціль 3. Завдання: створення умов для розв'язання нагальних проблем переселенців</t>
  </si>
  <si>
    <t>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збереження і зміцнення здоров'я населення</t>
  </si>
  <si>
    <t>Ціль 2: Територіапльна соціально-економічна інтеграція і просторовий розвиток: реконструкція та капітальний ремонт водопровідних, каналізаційних та теплових мереж, Ціль 1. Відновлення пошкодженої інфраструктури: доріг, залізничної інфраструктури, електричних та водопровідних мереж.</t>
  </si>
  <si>
    <t>Ціль 1. Підвищення рівня конкурентоспроможності регіонів; Відновлення пошкодженої інфраструктури: доріг, залізничної інфраструктури, електричних та водопровідних мереж. Ціль 3. Територіальна соціально-економічна інтеграція і просторовий розвиток.</t>
  </si>
  <si>
    <t>Ціль 1. Підвищення рівня конкурентоспроможності регіонів; Диверсифікація джерел енергопостачання та підвищення рівня енергоефективності, поліпшення рівня надання медичної допомоги хворим, запровадження інших заходів, зокрема оновлення основних фондів, енергоефективних технологій. Ціль 2. Територіальна соціально-економічна інтеграція і просторовий розвиток; забезпечення комфортного та безпечного життєвого середовища для людини незалежно від місця її проживання; створення умов для надання медичної допомоги хворим</t>
  </si>
  <si>
    <t>Ціль 2. Територіальна соціально-економічна інтеграція і просторовий розвиток.  Ціль 3. відновлення та поліпшення інфраструктури регіону</t>
  </si>
  <si>
    <t>Ціль 2. Територіальна соціально-економічна інтеграція і просторовий розвиток. 
Ціль 2. Досягнення цієї мети передбачає покращення умов водопостачання та водовідведення у населених пунктах.</t>
  </si>
  <si>
    <t>Ціль 2. Територіальна соціально-економічна інтеграція і просторовий розвиток.  Ціль 3. Охорона від забруднення атмосферного повітря, водних та земельних ресурсів.</t>
  </si>
  <si>
    <t>Ціль 2. Територіальна соціально-економічна інтеграція і просторовий розвиток.  Охорона від забруднення атмосферного повітря, водних та земельних ресурсів.</t>
  </si>
  <si>
    <t>ТОВ "БУД-ВІК" від 07.10.2016 № 13-0427-Е-КЧ</t>
  </si>
  <si>
    <t>1200 кв.м.</t>
  </si>
  <si>
    <t>Рішеня Містківської сільради №16/3 від 07.10.2016</t>
  </si>
  <si>
    <t>4000 кв.м.</t>
  </si>
  <si>
    <t>уникнення безквиткового проїзду, збільшить дохід підприємства, облік перевезених пільговиків</t>
  </si>
  <si>
    <t>Ціль 2. Територіальна соціально-економічна інтеграція і просторовий розвиток: виконання завдань і здійснення заходів, спрямованих на вирішення актуальних проблемних питань Ціль 3: Відновлення та поліпшення інфраструктури регіону.</t>
  </si>
  <si>
    <t>отримання мешканцями міста поліпшення стану послуг з оздоровлення населення громадян; підтримання політики регіонального розвитку в Україні щодо підвищення рівня конкурентоспроможності регіонів</t>
  </si>
  <si>
    <t>Ціль 1. Підвищення рівня конкурентоспроможності регіонів; Диверсифікація джерел енергопостачання та підвищення рівня енергоефективностів регіонах зменшення витрат паливно-енергетичних ресурсів шляхом здійснення організаційних, технічних та модернізація виробничих потужностей, запровадження інших заходів, зокрема оновлення основних фондів, енергоефективних технологій. Ціль 2. Територіальна соціально-економічна інтеграція і просторовий розвиток; забезпечення комфортного та безпечного життєвого серидовища для людини незалежно від місця її проживання; створення умов для формування здорового населення</t>
  </si>
  <si>
    <t>Ціль 1. Підвищення рівня конкурентоспроможності регіонів; Ціль 3. Територіальна соціально-економічна інтеграція і просторовий розвиток.</t>
  </si>
  <si>
    <t>Ціль 2. Територіальна соціально-економічна інтеграція і просторовий розвиток. Ціль 2. Досягнення цієї мети передбачає покращення умов водопостачання та водовідведення у населених пунктах. Ціль 3. Охорона від забруднення атмосферного повітр, водних та земельних ресурсів.</t>
  </si>
  <si>
    <t>Ціль 1. Підвищення рівня конкурентоспроможності регіонів. Ціль 3. Територіальна соціально-економічна інтеграція і просторовий розвиток.</t>
  </si>
  <si>
    <t>Ціль 1. Підвищення рівня конкурентоспроможності регіонів. Ціль 1. Відновлення доступу критичної інфраструктури та послуг. Відновлення і розбудова якісної інфраструктури та забезпечення її стабільного функціонування, забезпечити стале, якісне та ефективне водозабезпечення та водовідведення</t>
  </si>
  <si>
    <t>Ціль 1. Підвищення рівня конкурентоспроможності регіонів.</t>
  </si>
  <si>
    <t>Ціль 1. Підвищення рівня конкурентоспроможності регіонів. Забезпечення інвестицій у будівництво та/або реконструкцію вулично-дорожної мережі, інженерної та соціальної інфраструктури міст. Ціль 1. Відновлення доступу критичної інфраструктури та послуг; 1.1. Відновлення і розбудова якісної інфраструктури та забезпечення її стабільного функціонування; 1.1.3. Відновити транспортно-логістичну інфраструктуру та покращити транспортне сполучення.</t>
  </si>
  <si>
    <t>Відділу освіти Біловодської районної ради від 03.06.2016 №211</t>
  </si>
  <si>
    <t>2.3.7. Надання якісних житлово комунальних послуг; 2.3.2. Підвищення стандартів життя сільської місцевості; 1.2.1. Зменшення негативних наслідків в економіці шляхом ефективного використання усіх інструментів та чинників її відновлення і модернізації; 3.1.1. підвищення рівня життя населення; 3.1.5 Охорона навколишнього природного середовища</t>
  </si>
  <si>
    <t>Ціль 2. Територіальна соціально-економічна інтеграція і просторовий розвиток: забезпечення комфортного та безпечного життєвого середовища для людини незалежно від місця її проживання. 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збереження і зміцнення здоров'я населення, формування духовно багатої, інтелектуально розвиненої людини, охорону навколишнього природного середовища.</t>
  </si>
  <si>
    <t>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збереження і зміцнення здоров'я населення, формування духовно багатої, інтелектуально розвиненої людини, охорону навколишнього природного середовища.</t>
  </si>
  <si>
    <t>5.3. Зміцнення матеріально-технічної бази об'єктів соціальної сфери з урахуванням внутрішньої міграції та наслідків переведення антитерористичної операції в регіоні</t>
  </si>
  <si>
    <t>7.4. Зміцнення матеріально-технічної бази закладів освіти, враховуючи наслідки проведення антитерористичної операції в регіоні та збільшення кількості переміщенихдітей</t>
  </si>
  <si>
    <t>Енергозбереження - заощадження витрат газу - 8800 м3; економія коштів - зменшення витрат на опалення - 73,920 тис.грн.</t>
  </si>
  <si>
    <t>6. Створення умов для формування здорового населення ; 6.7. Підтримка діяльності закладів дитячо - юнацького та резервного спорту</t>
  </si>
  <si>
    <t>8.3. Розвиток та збереження існуючої мережі закладів культури, мистецтва та музейної справи</t>
  </si>
  <si>
    <t>Енергозбереження - заощадження витрат газу - 3600 м3; економія коштів - зменшення витрат на опалення - 27,518 тис.грн.</t>
  </si>
  <si>
    <t>розвиток і ефективне використання транспортної інфраструктури; забезпечення безпеки дорожнього руху</t>
  </si>
  <si>
    <t>транспортна доступність до різноманітних адміністративних, освітні, медичнех, культурних, торгівельних та інших послуг для всіх груп населення</t>
  </si>
  <si>
    <t>Ціль 1. Підвищення рівня конкурентоспроможності регіонів. Відновлення безпеки життєдіяльності та економічна реабілітація Луганської та Донецької областей. Ціль 2. Територіальна соціально-економічна інтеграція і просторовий розвиток. Відновлення безпеки життєдіяльності та економічна реабілітація області; Відновлення пошкодженої інфраструктури: доріг, залізничної інфраструктури, електричних та водопровідних мереж</t>
  </si>
  <si>
    <t>збільшення рівня спортивної підготовки молоді, підвищення соціального та культурного рівня міста, розвиток зимових видів спорту</t>
  </si>
  <si>
    <t>Ціль 3. Ефективне державне управління у сфері регіонального розвитку. Напрям - Реформування місцевого самоврядування та територіальної організації влади шляхом створенням належних матеріальних, фінансових та оргіназаційних умов для забезпеченнявиконання органами місцевого самоврядування власних і делегованих повноважень. Ціль 1. Територіальна соціально-економічна інтеграція. Напрям - Розвиток міжрегіонального співробітни-цтва забезпечуватиметься шляхом підтримки організацій громадянського суспільства, діяльність яких спрямована на забезпечення місцевого та регіонального розвитку і сприяє залученню громадян до процесу міжрегіонального спів робіт-ництва та співробітництва територіальних громад.</t>
  </si>
  <si>
    <t>Ціль 1. Підвищення рівня конкурентоспроможності регіонів. Ціль 2. Територіальна соціально-економічна інтеграція і просторовий розвиток.</t>
  </si>
  <si>
    <t>Ціль 2. Територіальна соціально-економічна інтеграція і просторовий розвиток. Підтримка діяльності дошкільних та загальноосвітніх закладів; удосконалення системи дошкільної та шкільної освіти та створення умов для діяльності загальноосвітніх начальних закладів як координаційних центрів виховної та організаційно-методичної роботи в районі; розкриття здібностей особистості, забезпечення пріоритетів загальнолюдських цінностей. 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збереження і зміцнення здоров я населення, формування духовно багатої, інтелектуально розвиненої людини, охорону навколишнього середовища</t>
  </si>
  <si>
    <t>Забезпечення розвтику людських ресурсів. Відновлення та розбудова інфраструктури з надання соціальних послуг</t>
  </si>
  <si>
    <t>Ціль 1. Підвищення рівня конкурентоспроможності регіонів. Ціль 2.  Підвищення рівня конкурентоспроможності</t>
  </si>
  <si>
    <t>Ціль 2 Територіальна соціально-економічна інтеграція і просторовий розвиток. Забезпечення комфортного та безпечного життєвого середовища для людини незалежно від місця її проживання. Підвищення стандартів життя в сільській місцевості. 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збереження і зміцнення здоров'я населення, формування духовно багатої інтелектуально розвиненої людини, охорону навколишнього серидовища.</t>
  </si>
  <si>
    <t>Ціль 2. Територіальна соціально-економічна інтеграція і просторовий розвиток. Ціль 3. Розвиток людського потенціалу та соціальна справедливість передбачає підвищення рівня життя населення,ефективне використання трудових ресурсів, збереження і зміцнення здоров я населення, формування духовно багатої, інтелектуально розвиненої людини, охорону навколишнього серидовища.</t>
  </si>
  <si>
    <t>Сприяння сталому функціонуванню закладів культури та покращенню якостіпослугкультурно-масового характеру для населення</t>
  </si>
  <si>
    <t>Ціль 2. Територіальна соціально-економічна інтеграція і просторовий розвиток. Забезпечення комфортного та безпечного життєвого середовища для людини незалежно від місця її проживання; Підвищення рівня благоустрою та комунального обслуговування сільських населених пунктів.</t>
  </si>
  <si>
    <t>Ціль 2. Виконання завдань і здійснення заходів, спрямованих на підвищення якості медичного обслуговавання в малих містах та сільських населених пунктах, забезпечення комфортного та безпечного життєвого серидовища для людини незалежно від місця її проживання. 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збереження і зміцнення здоров я населення.</t>
  </si>
  <si>
    <t>Ціль 2. Підвищення спроможності місцевої влади в умовах децентралізації та інформації. 2.3. Посилення спроможності громад у сфері надання якісних послуг населенню Завдання: 2.3.2. Посилення спроможності громад у сфері надання якісних послуг освіти</t>
  </si>
  <si>
    <t>Капітальний ремонт будівлі Троїцької ДЮСШ Троїцького району Луганської області, розташованої за адресою: пр. Перемоги, 10 смт. Троїцьке, Троїцького району, Луганської області</t>
  </si>
  <si>
    <t>Зменшення споживання природного газу на 1,500 м3, що надасть можливість економії бюджетних коштів в сумі 15,0 тис.грн. зменшення викидів шкідливих речових в атмосферу</t>
  </si>
  <si>
    <t>ТОВ "ЛУГЕКСПЕРТИЗА" від 16.01.2017 № 16/01-17-3к</t>
  </si>
  <si>
    <t>Наказ Троїцької райдержадміністрації від 17.01.2017 №6-АГ</t>
  </si>
  <si>
    <t>Капітальний ремонт будівлі Троїцького ТМО Троїцького району Луганської області, розташованої за адресою: вул.Виноградна, буд.11 смт. Троїцьке, Троїцького району, Луганської області</t>
  </si>
  <si>
    <t>Створення умов для проведення лікувально-діагностичного процесу; поліпшення якості лікування; Зниження використання природного газу на 3500м3 на рік, що дасть змогу економити близько 35 тис. грн. щороку</t>
  </si>
  <si>
    <t>ТОВ "ЛУГЕКСПЕРТИЗА" від 16.01.2017 № 16/01-17-6к</t>
  </si>
  <si>
    <t>розпорядження Троїцької РДА від 19.01.2017 № 17</t>
  </si>
  <si>
    <t>Пріоритет 11 з Державної стратегії регіонального розвитку до 2020 року "Надання якісних житлово-комунальних послуг, забезпечення житлом: виконання програм будівництва (придбання) доступного житла та забезпечення молоді житлом"       Пріоритет 1   з Стратегії розвитку Луганської області до 2020 року "Розвиток людського потенціалу та соціальна  справедливість "       Пріоритет 5 з Стратегії економічного та соціального розвитку Сватівського району Луганської області на період до 2020 року "Створення умов для залучення високопрофесійних кадрів в Сватівський район"</t>
  </si>
  <si>
    <t>Пріоритет 11 з Державної стратегії регіонального розвитку до 2020 року "Надання якісних житлово-комунальних послуг, забезпечення житлом: реконструкція та капітальний ремонт водопровідних, каналізаційних та теплових мереж"        Пріоритет 4 з Стратегії економічного та соціального розвитку Сватівського району Луганської області на період до 2020 року " Модернізація транспортної та інженерної інфраструктури з метою забезпечення комфортних умов проживання, підвищення якості житлово-комунальних послуг та дорожньо-транспортного забезпечення"</t>
  </si>
  <si>
    <t xml:space="preserve">Пріоритет 3 Підвищення ефективності використання внутрішніх факторів розвитку регірнів. Завдання 2 Пропагування та створення умов для безпечного навчання та перебування дітей в пиміщенні школи. Завдання 2 Забезпечення комфортного та безпечного життєвого середовища для людини, незалежно від місця проживання </t>
  </si>
  <si>
    <t xml:space="preserve">Пріоритет 5 з Державної стратегії регіонального розвитку до 2020 року "Пріоритет 5 Розвиток людського потенціалу: покращення демографічної ситуації, забезпечення раціональної зайнятості населення, підвищення ефективності використання трудових ресурсів, розвиток сфери соціальних послуг, розбудова культурного простору"       </t>
  </si>
  <si>
    <t>Пріоритет 5 з Державної стратегії регіонального розвитку до 2020 року "Пріоритет 5 Розвиток людського потенціалу: покращення демографічної ситуації, забезпечення раціональної зайнятості населення, підвищення ефективності використання трудових ресурсів, розвиток сфери соціальних послуг, розбудова культурного простору"   
Пріоритет 2. Забезпечення комфортного та безпечного життєвого середовища для людини незалежно від місця її проживання</t>
  </si>
  <si>
    <t>№4 «Популяризувати енергоефективні технології серед населення шляхом здійснення реконструкції будинків комунальної власності з врахуванням сучасних технологій, які забезпечують комфортне перебування громадян та енергозбереження»</t>
  </si>
  <si>
    <t>  Вузли знезараження води і стоків на насосних станціях та очисних спорудах ЛКСП «Лисичанськводоканал»  (ВНС 1 підйому «Лісова Дача»)</t>
  </si>
  <si>
    <t xml:space="preserve"> Вузли  знезараження води і стоків на насосних станціях та очисних спорудах ЛКСП «Лисичанськводоканал»  (МОС-4, р-н з-ду ГТВ) </t>
  </si>
  <si>
    <r>
      <t>12 000 м</t>
    </r>
    <r>
      <rPr>
        <vertAlign val="superscript"/>
        <sz val="14"/>
        <rFont val="Times New Roman"/>
        <family val="1"/>
      </rPr>
      <t>3</t>
    </r>
    <r>
      <rPr>
        <sz val="14"/>
        <rFont val="Times New Roman"/>
        <family val="1"/>
      </rPr>
      <t>/добу (стічних вод, що очищено)</t>
    </r>
  </si>
  <si>
    <r>
      <t>20 000 м</t>
    </r>
    <r>
      <rPr>
        <vertAlign val="superscript"/>
        <sz val="14"/>
        <rFont val="Times New Roman"/>
        <family val="1"/>
      </rPr>
      <t>3</t>
    </r>
    <r>
      <rPr>
        <sz val="14"/>
        <rFont val="Times New Roman"/>
        <family val="1"/>
      </rPr>
      <t>/добу (стічних вод, що очищено)</t>
    </r>
  </si>
  <si>
    <t>Перелік інвестиційних програм і проектів регіонального розвитку, що можуть реалізовуватися за рахунок коштів державного фонду регіонального розвитку у 2017 році в  Луганської області</t>
  </si>
  <si>
    <t>товариство з обмеженою відповідальністю " БУД-ВІК" № 13-0401-Е-КЧ/4 від 28.09.2016</t>
  </si>
  <si>
    <t>ТОВ "Лугекспертиза" від 18.08.2016 № 18/08-16-3к</t>
  </si>
  <si>
    <t>«Реконструкція котельні Сотенного УВК за адресою: с. Сотенне вул. Центральна, 1в »</t>
  </si>
  <si>
    <t xml:space="preserve"> Капітальний ремонт СБК « Юність» в с.Нижньотепле Станично-Луганського району Луганської області» за адресою: Луганська область,Станично-Луганський район, с.Нижньотепле, вул.Центральна,2 </t>
  </si>
  <si>
    <t>Реконструкція котельні Артемівської ЗОШ за адресою: с. Артема, вул. Сонячна, 48а</t>
  </si>
  <si>
    <t>Придбання комунальної (спеціалізованої) техніки для потреб Станично-Луганського району</t>
  </si>
  <si>
    <t>Капремонт (санація) приміщень філії «Петрівська лікарня  Ст-Луганського РТМО»</t>
  </si>
  <si>
    <t>розпорядження голови райдержадміністрації від 01.07.2016 № 167</t>
  </si>
  <si>
    <t>Капітальний ремонт філії "Петрівська лікарня Станично-Луганського РТМО" за адресою: вул.Больнична, 2 с. Петрівка Ст-Луганського р-ну, Луганської області</t>
  </si>
  <si>
    <t>ТОВ "БУД-ВІК" від 05.10.2016 № 13-0417-Е-КЧ</t>
  </si>
  <si>
    <t>розпорядження голови райдержадміністрації від 07.10.2016 № 260</t>
  </si>
  <si>
    <t>ТОВ "БУД-ВІК" від 15.08.2016 № 13-0328-Е-КЧ</t>
  </si>
  <si>
    <t>наказ відділу освіти райдержадміністрації від 12.09.2016 № 88</t>
  </si>
  <si>
    <t>наказ управління з виконання політики Лисичанської міської ради в галузі житлово-комунального господарства від 29.01.2016 № 14/1</t>
  </si>
  <si>
    <t>ТОВ "ЛУГЕКСПЕРТИЗА" від 25.01.2016 № 25/01-16-6к</t>
  </si>
  <si>
    <t>наказ управління з виконання політики Лисичанської міської ради в галузі житлово-комунального господарства від 28.03.2016 № 24</t>
  </si>
  <si>
    <t>ТОВ "ЛУГЕКСПЕРТИЗА" від 25.01.2016 № 25/01-16-7к</t>
  </si>
  <si>
    <t>ТОВ «ЛУГЕКСПЕРТИЗА» №25/12-15-2к від 25.12.2015</t>
  </si>
  <si>
    <t>ТОВ «ЛУГЕКСПЕРТИЗА» №25/12-15-3к від 25.12.2015</t>
  </si>
  <si>
    <t>ТОВ «ЛУГЕКСПЕРТИЗА» №25/12-15-8к від 25.12.2015</t>
  </si>
  <si>
    <t>ТОВ «ЛУГЕКСПЕРТИЗА» №25/01-16-1к від 25.01.2016</t>
  </si>
  <si>
    <t>ТОВ «ЛУГЕКСПЕРТИЗА» №25/01-16-2к від 25.01.2016</t>
  </si>
  <si>
    <t>ТОВ "ЛУГЕКСПЕРТИЗА" від 25.01.2016 № 25/01-16-4к</t>
  </si>
  <si>
    <t>ТОВ "ЛУГЕКСПЕРТИЗА" від 25.01.2016 № 25/01-16-3к</t>
  </si>
  <si>
    <t>ТОВ "ЛУГЕКСПЕРТИЗА" від 25.01.2016 № 25/01-16-5к</t>
  </si>
  <si>
    <t>ТОВ "ЛУГЕКСПЕРТИЗА" від 25.12.2015 № 25/12-15-6к</t>
  </si>
  <si>
    <t>ТОВ «ЛУГЕКСПЕРТИЗА» №26/09-16-5к від 26.09.2016</t>
  </si>
  <si>
    <t>наказ управління з виконання політики Лисичанської міської ради в галузі житлово-комунального господарства від 28.09.2016 № 66</t>
  </si>
  <si>
    <t>ТОВ «ЛУГЕКСПЕРТИЗА» №26/12-15-1к від 25.12.2016</t>
  </si>
  <si>
    <t xml:space="preserve">ДП"Укрдержбудекспертиза"філія у Донецькій обл. "Лугекспертиза" від 23.03.2016  № 05-0377-16 </t>
  </si>
  <si>
    <t xml:space="preserve">ДП"Укрдержбудекспертиза"філія у Донецькій обл. "Лугекспертиза" від05.04.2016   № 05-1380-15  </t>
  </si>
  <si>
    <t>1 тролейбус</t>
  </si>
  <si>
    <t>1 екскаватор</t>
  </si>
  <si>
    <t>наказ управління з виконання політики Лисичанської міської ради в галузі житлово-комунального господарства від 22.01.2016 № 05</t>
  </si>
  <si>
    <t>наказ управління з виконання політики Лисичанської міської ради в галузі житлово-комунального господарства від 22.01.2016 № 06</t>
  </si>
  <si>
    <t>наказ управління з виконання політики Лисичанської міської ради в галузі житлово-комунального господарства від 22.01.2016 № 07</t>
  </si>
  <si>
    <t>наказ управління з виконання політики Лисичанської міської ради в галузі житлово-комунального господарства від 14.06.2016 № 43</t>
  </si>
  <si>
    <t>наказ управління з виконання політики Лисичанської міської ради в галузі житлово-комунального господарства від 22.01.2016 № 09</t>
  </si>
  <si>
    <t>наказ управління з виконання політики Лисичанської міської ради в галузі житлово-комунального господарства від 22.01.2016 № 10</t>
  </si>
  <si>
    <t>наказ управління з виконання політики Лисичанської міської ради в галузі житлово-комунального господарства від 22.01.2016 № 08</t>
  </si>
  <si>
    <t>насос-дозатор 2 шт контейнер (місткість) для гипохлорида натрію - 2 шт</t>
  </si>
  <si>
    <t>6 км мереж водопостачання</t>
  </si>
  <si>
    <t>наказ управління з виконання політики Лисичанської міської ради в галузі житлово-комунального господарства від 10.03.2016 № 20</t>
  </si>
  <si>
    <t>Капітальний ремонт автодороги по вул. Українська, с. Містки Сватівського району Луганської області</t>
  </si>
  <si>
    <t>рішенням № 11/1  одинадцятої сесії Петрівської сільської ради від 10.06.2016</t>
  </si>
  <si>
    <t xml:space="preserve">Реконструкція центральної системи водопостачання с. Промінь - с. Петрівка Сватівського району, Луганської області </t>
  </si>
  <si>
    <t>рішення сесії Преображенської сільської ради від 10.06.2016 № 6/1</t>
  </si>
  <si>
    <t>ТОВ "БУД-ВІК" від 26.05.2016 № 13-0186-Е-КЧ/3</t>
  </si>
  <si>
    <t>ТОВ "ЛУГЕКСПЕРТИЗА" від 25.05.2016 № 25/05-16-1к</t>
  </si>
  <si>
    <t>рішення виконавчого комітету Сватівської міської ради від 08.06.2016 № 43</t>
  </si>
  <si>
    <t>ТОВ "ЛУГЕКСПЕРТИЗА" від 29.07.2016 № 29/07-16-1к</t>
  </si>
  <si>
    <t>ТОВ "БУД-ВІК" від 05.08.2016 № 13-0313-Е-КЧ</t>
  </si>
  <si>
    <t>"Капітальний ремонт ліній вуличного освітлення у м. Сватове Луганської області" 1-й етап щшифр проекту СВГ.07-16</t>
  </si>
  <si>
    <t>ТОВ "ЛУГЕКСПЕРТИЗА" від 27.09.2016 № 27/09-16-5к</t>
  </si>
  <si>
    <t>рішення №92 від 29.09.2016</t>
  </si>
  <si>
    <t>ТОВ "БУД-ВІК" від 09.09.2016 № 13-0412-Е-КЧ</t>
  </si>
  <si>
    <t>«Капітальний ремонт Арапівської ЗОШ 1-ІІ ст. Троїцького району Луганської області»</t>
  </si>
  <si>
    <t>ТОВ "Лугекспертиза" 29.08.2016 №29/08-16-2к</t>
  </si>
  <si>
    <t>розпорядження Золотівської  міської ради №33 від 23.09.2016</t>
  </si>
  <si>
    <t>Наказ № 50 05.11.2015</t>
  </si>
  <si>
    <t>Наказ №22 15.08.2016</t>
  </si>
  <si>
    <t>Наказ № 25 09.09.2016</t>
  </si>
  <si>
    <t>Наказ №30 28.09.2016</t>
  </si>
  <si>
    <t>Розпорядження голови райдержадміністрації 28.09.2016 №35</t>
  </si>
  <si>
    <t>Капітальний ремонт автодороги по вул. Пушкіна, с.Шапарівка, Білокуракинського району Луганської області</t>
  </si>
  <si>
    <t>Капітальний ремонт автодороги по вул. Садова, с. Шовкунівка, Білокуракинського району Луганської області</t>
  </si>
  <si>
    <t>Розпорядження голови Кремінської райдержадміністрації від 13.06.16 № 277</t>
  </si>
  <si>
    <t>рішення Кудряшівської Сільської ради від 21.01.16 № 2</t>
  </si>
  <si>
    <t>Розпорядження голови Кремінської райдержадміністрації від 23.06.16 № 283</t>
  </si>
  <si>
    <t>зменшення споживання електроенергії, зниження забруднення навколишнього середовища</t>
  </si>
  <si>
    <t>наказ управління з виконання політики Лисичанської міської ради в галузі житлово-комунального господарства від 25.03.2016 № 23</t>
  </si>
  <si>
    <t>ТОВ "ЛУГЕКСПЕРТИЗА" від 18.01.2016 № 18/01-16-10р</t>
  </si>
  <si>
    <t>ТОВ "ЛУГЕКСПЕРТИЗА" від 22.03.2016 № 22/03-16-2к</t>
  </si>
  <si>
    <t>ТОВ "ЛУГЕКСПЕРТИЗА" від 01.03.2016 № 01/03-16-1к</t>
  </si>
  <si>
    <t>ТОВ "ЛУГЕКСПЕРТИЗА" від 18.01.2016 № 18/01-16-5к</t>
  </si>
  <si>
    <t>ТОВ "ЛУГЕКСПЕРТИЗА" від 18.01.2016 № 18/01-16-4к</t>
  </si>
  <si>
    <t>ТОВ "ЛУГЕКСПЕРТИЗА" від 09.06.2016 № 09/06-16-7к</t>
  </si>
  <si>
    <t>ТОВ "ЛУГЕКСПЕРТИЗА" від 18.01.2016 № 18/01-16-7к</t>
  </si>
  <si>
    <t>ТОВ "ЛУГЕКСПЕРТИЗА" від 18.01.2016 № 18/01-16-9к</t>
  </si>
  <si>
    <t>ТОВ "ЛУГЕКСПЕРТИЗА" від 18.01.2016 № 18/01-16-8к</t>
  </si>
  <si>
    <t>ТОВ "ЛУГЕКСПЕРТИЗА" від 16.05.2016 № 16/05-16-8к</t>
  </si>
  <si>
    <t>наказ відділу у справах сім'ї, молоді та спорту Лисичанської міської ради від 13.09.2016 № 82</t>
  </si>
  <si>
    <t>Будівництво котельної комунального закладу "Валуйська загальноосвітня школа № 1 І-ІІІ ступенів Станично-Луганського району Луганської області", за адресою: вул. Совєтська, 305, в с.Валуйське Станично-Луганського району Луганської області</t>
  </si>
  <si>
    <t>Регіональна цільова програма зі створення містобудівного кадастру Луганської області на 2016-2018 роки</t>
  </si>
  <si>
    <t>Капітальний ремонт ДНЗ №43</t>
  </si>
  <si>
    <t>Реконструкція проїжджої частини вул. Сметаніна у м. Сєвєродонецьк</t>
  </si>
  <si>
    <t>проект № 1</t>
  </si>
  <si>
    <t>проект № 2</t>
  </si>
  <si>
    <t>проект № 3</t>
  </si>
  <si>
    <t>проект № 4</t>
  </si>
  <si>
    <t>проект № 5</t>
  </si>
  <si>
    <t>проект № 6</t>
  </si>
  <si>
    <t>проект № 7</t>
  </si>
  <si>
    <t>проект № 8</t>
  </si>
  <si>
    <t>проект № 9</t>
  </si>
  <si>
    <t>проект № 10</t>
  </si>
  <si>
    <t>проект № 11</t>
  </si>
  <si>
    <t>проект № 12</t>
  </si>
  <si>
    <t>проект № 13</t>
  </si>
  <si>
    <t>проект № 14</t>
  </si>
  <si>
    <t>проект № 15</t>
  </si>
  <si>
    <t>проект № 16</t>
  </si>
  <si>
    <t>проект № 17</t>
  </si>
  <si>
    <t>проект № 18</t>
  </si>
  <si>
    <t>проект № 19</t>
  </si>
  <si>
    <t>проект № 20</t>
  </si>
  <si>
    <t>проект № 21</t>
  </si>
  <si>
    <t>проект № 22</t>
  </si>
  <si>
    <t>проект № 23</t>
  </si>
  <si>
    <t>проект № 24</t>
  </si>
  <si>
    <t>проект № 25</t>
  </si>
  <si>
    <t>проект № 26</t>
  </si>
  <si>
    <t>проект № 27</t>
  </si>
  <si>
    <t>проект № 28</t>
  </si>
  <si>
    <t>проект № 29</t>
  </si>
  <si>
    <t>проект № 30</t>
  </si>
  <si>
    <t>проект № 31</t>
  </si>
  <si>
    <t>проект № 32</t>
  </si>
  <si>
    <t>проект № 33</t>
  </si>
  <si>
    <t>проект № 34</t>
  </si>
  <si>
    <t>проект № 35</t>
  </si>
  <si>
    <t>проект № 36</t>
  </si>
  <si>
    <t>проект № 37</t>
  </si>
  <si>
    <t>проект № 38</t>
  </si>
  <si>
    <t>проект № 39</t>
  </si>
  <si>
    <t>проект № 40</t>
  </si>
  <si>
    <t>проект № 41</t>
  </si>
  <si>
    <t>проект № 42</t>
  </si>
  <si>
    <t>проект № 43</t>
  </si>
  <si>
    <t>проект № 44</t>
  </si>
  <si>
    <t>проект № 45</t>
  </si>
  <si>
    <t>проект № 46</t>
  </si>
  <si>
    <t>проект № 47</t>
  </si>
  <si>
    <t>проект № 48</t>
  </si>
  <si>
    <t>проект № 49</t>
  </si>
  <si>
    <t>проект № 50</t>
  </si>
  <si>
    <t>проект № 51</t>
  </si>
  <si>
    <t>проект № 52</t>
  </si>
  <si>
    <t>проект № 53</t>
  </si>
  <si>
    <t>проект № 54</t>
  </si>
  <si>
    <t>проект № 55</t>
  </si>
  <si>
    <t>проект № 56</t>
  </si>
  <si>
    <t>проект № 57</t>
  </si>
  <si>
    <t>проект № 58</t>
  </si>
  <si>
    <t>проект № 59</t>
  </si>
  <si>
    <t>проект № 60</t>
  </si>
  <si>
    <t>проект № 61</t>
  </si>
  <si>
    <t>проект № 62</t>
  </si>
  <si>
    <t>проект № 63</t>
  </si>
  <si>
    <t>проект № 64</t>
  </si>
  <si>
    <t>проект № 65</t>
  </si>
  <si>
    <t>проект № 66</t>
  </si>
  <si>
    <t>проект № 67</t>
  </si>
  <si>
    <t>проект № 68</t>
  </si>
  <si>
    <t>проект № 69</t>
  </si>
  <si>
    <t>проект № 70</t>
  </si>
  <si>
    <t>проект № 71</t>
  </si>
  <si>
    <t>проект № 72</t>
  </si>
  <si>
    <t>проект № 73</t>
  </si>
  <si>
    <t>проект № 74</t>
  </si>
  <si>
    <t>проект № 75</t>
  </si>
  <si>
    <t>проект № 76</t>
  </si>
  <si>
    <t>проект № 77</t>
  </si>
  <si>
    <t>проект № 78</t>
  </si>
  <si>
    <t>проект № 79</t>
  </si>
  <si>
    <t>проект № 80</t>
  </si>
  <si>
    <t>проект № 81</t>
  </si>
  <si>
    <t>проект № 82</t>
  </si>
  <si>
    <t>проект № 83</t>
  </si>
  <si>
    <t>проект № 84</t>
  </si>
  <si>
    <t>проект № 85</t>
  </si>
  <si>
    <t>проект № 86</t>
  </si>
  <si>
    <t>проект № 87</t>
  </si>
  <si>
    <t>проект № 88</t>
  </si>
  <si>
    <t>проект № 89</t>
  </si>
  <si>
    <t>проект № 90</t>
  </si>
  <si>
    <t>проект № 91</t>
  </si>
  <si>
    <t>проект № 92</t>
  </si>
  <si>
    <t>проект № 93</t>
  </si>
  <si>
    <t>проект № 94</t>
  </si>
  <si>
    <t>проект № 95</t>
  </si>
  <si>
    <t>проект № 96</t>
  </si>
  <si>
    <t>проект № 97</t>
  </si>
  <si>
    <t>проект № 98</t>
  </si>
  <si>
    <t>проект № 99</t>
  </si>
  <si>
    <t>проект № 100</t>
  </si>
  <si>
    <t>проект № 101</t>
  </si>
  <si>
    <t>проект № 102</t>
  </si>
  <si>
    <t>проект № 103</t>
  </si>
  <si>
    <t>проект № 104</t>
  </si>
  <si>
    <t>проект № 105</t>
  </si>
  <si>
    <t>проект № 106</t>
  </si>
  <si>
    <t>проект № 107</t>
  </si>
  <si>
    <t>проект № 108</t>
  </si>
  <si>
    <t>проект № 109</t>
  </si>
  <si>
    <t>проект № 110</t>
  </si>
  <si>
    <t>проект № 111</t>
  </si>
  <si>
    <t>проект № 112</t>
  </si>
  <si>
    <t>проект № 113</t>
  </si>
  <si>
    <t>проект № 114</t>
  </si>
  <si>
    <t>проект № 115</t>
  </si>
  <si>
    <t>проект № 116</t>
  </si>
  <si>
    <t>проект № 117</t>
  </si>
  <si>
    <t>проект № 118</t>
  </si>
  <si>
    <t>проект № 119</t>
  </si>
  <si>
    <t>проект № 120</t>
  </si>
  <si>
    <t>проект № 121</t>
  </si>
  <si>
    <t>проект № 122</t>
  </si>
  <si>
    <t>проект № 123</t>
  </si>
  <si>
    <t>проект № 124</t>
  </si>
  <si>
    <t>проект № 125</t>
  </si>
  <si>
    <t>проект № 126</t>
  </si>
  <si>
    <t>проект № 127</t>
  </si>
  <si>
    <t>проект № 128</t>
  </si>
  <si>
    <t>проект № 129</t>
  </si>
  <si>
    <t>проект № 130</t>
  </si>
  <si>
    <t>проект № 131</t>
  </si>
  <si>
    <t>проект № 132</t>
  </si>
  <si>
    <t>проект № 133</t>
  </si>
  <si>
    <t>проект № 134</t>
  </si>
  <si>
    <t>проект № 135</t>
  </si>
  <si>
    <t>проект № 136</t>
  </si>
  <si>
    <t>проект № 137</t>
  </si>
  <si>
    <t>проект № 138</t>
  </si>
  <si>
    <t>проект № 139</t>
  </si>
  <si>
    <t>проект № 140</t>
  </si>
  <si>
    <t>проект № 141</t>
  </si>
  <si>
    <t>проект № 142</t>
  </si>
  <si>
    <t>проект № 143</t>
  </si>
  <si>
    <t>проект № 144</t>
  </si>
  <si>
    <t>проект № 145</t>
  </si>
  <si>
    <t>проект № 146</t>
  </si>
  <si>
    <t>проект № 147</t>
  </si>
  <si>
    <t>проект № 148</t>
  </si>
  <si>
    <t>проект № 149</t>
  </si>
  <si>
    <t>проект № 150</t>
  </si>
  <si>
    <t>проект № 151</t>
  </si>
  <si>
    <t>проект № 152</t>
  </si>
  <si>
    <t>проект № 153</t>
  </si>
  <si>
    <t>проект № 154</t>
  </si>
  <si>
    <t>проект № 155</t>
  </si>
  <si>
    <t>проект № 156</t>
  </si>
  <si>
    <t>проект № 157</t>
  </si>
  <si>
    <t>проект № 158</t>
  </si>
  <si>
    <t>проект № 159</t>
  </si>
  <si>
    <t>проект № 160</t>
  </si>
  <si>
    <t>проект № 161</t>
  </si>
  <si>
    <t>проект № 162</t>
  </si>
  <si>
    <t>проект № 163</t>
  </si>
  <si>
    <t>проект № 164</t>
  </si>
  <si>
    <t>проект № 165</t>
  </si>
  <si>
    <t>проект № 166</t>
  </si>
  <si>
    <t>проект № 167</t>
  </si>
  <si>
    <t>проект № 168</t>
  </si>
  <si>
    <t>проект № 169</t>
  </si>
  <si>
    <t>проект № 170</t>
  </si>
  <si>
    <t>проект № 171</t>
  </si>
  <si>
    <t>проект № 172</t>
  </si>
  <si>
    <t>проект № 173</t>
  </si>
  <si>
    <t>проект № 174</t>
  </si>
  <si>
    <t>проект № 175</t>
  </si>
  <si>
    <t>проект № 176</t>
  </si>
  <si>
    <t>проект № 177</t>
  </si>
  <si>
    <t>проект № 178</t>
  </si>
  <si>
    <t>проект № 179</t>
  </si>
  <si>
    <t>проект № 180</t>
  </si>
  <si>
    <t>проект № 181</t>
  </si>
  <si>
    <t>проект № 182</t>
  </si>
  <si>
    <t>проект № 183</t>
  </si>
  <si>
    <t>проект № 184</t>
  </si>
  <si>
    <t>проект № 185</t>
  </si>
  <si>
    <t>проект № 186</t>
  </si>
  <si>
    <t>проект № 187</t>
  </si>
  <si>
    <t>проект № 188</t>
  </si>
  <si>
    <t>проект № 189</t>
  </si>
  <si>
    <t>проект № 190</t>
  </si>
  <si>
    <t>проект № 191</t>
  </si>
  <si>
    <t>проект № 192</t>
  </si>
  <si>
    <t>проект № 193</t>
  </si>
  <si>
    <t>проект № 194</t>
  </si>
  <si>
    <t>проект № 195</t>
  </si>
  <si>
    <t>проект № 196</t>
  </si>
  <si>
    <t>проект № 197</t>
  </si>
  <si>
    <t>проект № 198</t>
  </si>
  <si>
    <t>проект № 199</t>
  </si>
  <si>
    <t>проект № 200</t>
  </si>
  <si>
    <t>проект № 201</t>
  </si>
  <si>
    <t>проект № 202</t>
  </si>
  <si>
    <t>проект № 203</t>
  </si>
  <si>
    <t>проект № 204</t>
  </si>
  <si>
    <t>проект № 205</t>
  </si>
  <si>
    <t>проект № 206</t>
  </si>
  <si>
    <t>проект № 207</t>
  </si>
  <si>
    <t>проект № 208</t>
  </si>
  <si>
    <t>проект № 209</t>
  </si>
  <si>
    <t>проект № 210</t>
  </si>
  <si>
    <t>проект № 211</t>
  </si>
  <si>
    <t>проект № 212</t>
  </si>
  <si>
    <t>проект № 213</t>
  </si>
  <si>
    <t>проект № 214</t>
  </si>
  <si>
    <t>проект № 215</t>
  </si>
  <si>
    <t>проект № 216</t>
  </si>
  <si>
    <t>проект № 217</t>
  </si>
  <si>
    <t>проект № 218</t>
  </si>
  <si>
    <t>проект № 219</t>
  </si>
  <si>
    <t>проект № 220</t>
  </si>
  <si>
    <t>проект № 221</t>
  </si>
  <si>
    <t>проект № 222</t>
  </si>
  <si>
    <t>проект № 223</t>
  </si>
  <si>
    <t>проект № 224</t>
  </si>
  <si>
    <t>проект № 225</t>
  </si>
  <si>
    <t>проект № 226</t>
  </si>
  <si>
    <t>проект № 227</t>
  </si>
  <si>
    <t>проект № 228</t>
  </si>
  <si>
    <t>проект № 229</t>
  </si>
  <si>
    <t>формування та ведення бази даних про нормативно- правові акти у сфері; перехід у цифровий формат та введення бази даних містобудівного кадастру наявної картографічної та топографо-геодезичної інформації, затвердженої містобудівної документації, даних про адміністративно-територіальний устрій і забудову населених пунктів</t>
  </si>
  <si>
    <t>Наказ начальника ВКБ міської ради від  07.08.2015 №105</t>
  </si>
  <si>
    <t>ТОВ «ЛУГЕКСПЕРТИЗА» №05/08-15-7к від 05.08.2015</t>
  </si>
  <si>
    <t xml:space="preserve">ТОВ «ЛУГЕКСПЕРТИЗА» № 27/07-15-2к від 27.07.2015 </t>
  </si>
  <si>
    <t>Наказ начальника відділу освіти міської ради від  10.06.2016 №236</t>
  </si>
  <si>
    <t>Капітальний ремонт СЗОШ №15 І-ІІІ ступенів м.Сєвєродонецька, розташованої за адресою: вул. Федоренко, б.39 (заміна віконних та дверних блоків)</t>
  </si>
  <si>
    <t>Рішеня Коломийчиської сільради №12/5 від 12.10.2016</t>
  </si>
  <si>
    <t>Розпорядження РДА №462 від 10.10.2016</t>
  </si>
  <si>
    <t>2017-2018</t>
  </si>
  <si>
    <t>Капітальний ремонт будівлі Новодеркульської ЗОШ І-ІІІ ступенів шляхом реалізації енергозберігаючих технологій за адресою:Луганська область, с.Новодеркул, вул.Пастухова,9</t>
  </si>
  <si>
    <t>Капітальний ремонт КДНЗ "Калинка" за адресою: с.Коломийчиха, вул.Польова,10 Сватівського району Луганської області</t>
  </si>
  <si>
    <t>Розпорядження голови селищної ради від 04.10.2016 № 66</t>
  </si>
  <si>
    <r>
      <rPr>
        <sz val="14"/>
        <rFont val="Times New Roman"/>
        <family val="1"/>
      </rPr>
      <t xml:space="preserve">Розпорядження голови райдержадміністрації від 30.03.2016 № 105 </t>
    </r>
    <r>
      <rPr>
        <sz val="14"/>
        <color indexed="10"/>
        <rFont val="Times New Roman"/>
        <family val="1"/>
      </rPr>
      <t xml:space="preserve">
</t>
    </r>
  </si>
  <si>
    <r>
      <t xml:space="preserve">Розпорядження голови райдержадміністрації від 30.03.2016 №  106 </t>
    </r>
    <r>
      <rPr>
        <sz val="14"/>
        <color indexed="8"/>
        <rFont val="Times New Roman"/>
        <family val="1"/>
      </rPr>
      <t xml:space="preserve">
</t>
    </r>
  </si>
  <si>
    <t>Розпорядження голови селищної ради від 04.10.2016 № 67</t>
  </si>
  <si>
    <t xml:space="preserve">Наказ відділу освіти райдержадміністрації від 04.05.2016 № 28 аг </t>
  </si>
  <si>
    <t xml:space="preserve">Наказ відділу освіти райдержадміністрації від 14.09.2015 № 215  </t>
  </si>
  <si>
    <t xml:space="preserve">Розпорядження  голови сільської ради   від 28.09.2016 № 46 </t>
  </si>
  <si>
    <t xml:space="preserve">Розпорядження голови сільської ради від 28.09.2016 № 45 </t>
  </si>
  <si>
    <t xml:space="preserve">Розпорядження  голови  сільської ради від 29.09.2016 № 08 </t>
  </si>
  <si>
    <t xml:space="preserve">Розпорядження  голови  сільської ради від 29.09.2016 № 07 </t>
  </si>
  <si>
    <t xml:space="preserve">Наказ відділу освіти Міловської райдержадміністрації від 12.09.2016 № 63 аг </t>
  </si>
  <si>
    <t xml:space="preserve">Наказ відділу освіти райдержадміністрації від 10.07.2015 № 169 </t>
  </si>
  <si>
    <t>товариство з обмеженою відповідальністю "Лугекспертиза" № 29/09-16-7к від 29.09.2016</t>
  </si>
  <si>
    <t>Капитальный ремонт аварийної ділянки  водопроводної напорної мережи по вул. Дружби в м.Сватово Луганської області</t>
  </si>
  <si>
    <t xml:space="preserve">Впровадження інноваційних енергозберігаючих технологій (заміна вікон та утеплення фасадів,модернізація системи опалення з використанням високоефективного джерела тепла) при проведенні капітального ремонту в адміністративній будівлі за адресою: Луганська область,Станично-Луганський район, с.Нижньоте, вул.Центральна,7 </t>
  </si>
  <si>
    <t xml:space="preserve">Експертний звіт філії ДП “Укрдержбуд-експертиза» у Херсонській області
 від 28.12.2015  № 22-1543-15
</t>
  </si>
  <si>
    <t>Наказ управління капітального будівництва Херсонської міської ради від 21.03.2016 № 11</t>
  </si>
  <si>
    <t>А.3.3. Сформувати повноцінні шкільні округи</t>
  </si>
  <si>
    <t>Відновлювальні роботи покриття, РД-1, РД-2, перону в аеропорту "Херсон"</t>
  </si>
  <si>
    <t xml:space="preserve">Встановлення регулярного авіаційного сполучення м. Херсона з                       м. Киїевом, іншими містами України та зарубіжжя </t>
  </si>
  <si>
    <t>2.</t>
  </si>
  <si>
    <t xml:space="preserve">Експертний звіт  ДП “Укрдержбуд-експертиза»  від 22.09.2016                           № 00-1030-16/ПБ(22-0001-16)
</t>
  </si>
  <si>
    <t xml:space="preserve">Наказ управління транспорту, дорожньої інфраструктури та зв'язку обласної державної адміністрації від 03.10.2016            № 34-од  </t>
  </si>
  <si>
    <t xml:space="preserve">В.2.2. Забезпечити подальший розвиток авіаційного, водного транспорту для обласного та міжнародного сполучення </t>
  </si>
  <si>
    <t>3.</t>
  </si>
  <si>
    <t>Реконструкція Тягинського дошкільного навчального закладу Бериславського району, Херсонської області (утеплення фасаду, заміна вікон та зовнішніх дверей) за адресою: с. Тягинка,вул Поштова, № 5-В, Бериславського району Херсонської області</t>
  </si>
  <si>
    <t>Покращення якості дошкільної освіти. Контингент - 130 дітей. Підвищення енергоефективності будівлі на 30-35%.</t>
  </si>
  <si>
    <t xml:space="preserve">Експертний звіт філії ДП “Укрдержбуд-експертиза» у Херсонській області
 від 12.03.2016         № 22-0129-16
</t>
  </si>
  <si>
    <t>Розпорядження сільського голови Тягинської сільської ради від 12.03.2016         № 20</t>
  </si>
  <si>
    <t>4.</t>
  </si>
  <si>
    <t>Капітальний ремонт ясел-садка в с Томина Балка Білозерського району</t>
  </si>
  <si>
    <t>Відкриття додаткової ясельної групи на 15 дітей. Відновлення експлуатації двох груп 40 дітей. Скорочення споживання енергоресурсів до 15%. Покращення якості дошкільної освіти. Контингент - 100 дітей</t>
  </si>
  <si>
    <t xml:space="preserve">Експертний звіт філії ДП “Укрдержбуд-експертиза» у Херсонській області
 від 22.02.2016                        № 22-0057-16
</t>
  </si>
  <si>
    <t>Розпорядження сільського голови Томинобалків-ської сільської ради від 01.06.2016           № 50</t>
  </si>
  <si>
    <t>5.</t>
  </si>
  <si>
    <t>Капітальний ремонт даху та утеплення горища Нововоронцовського дошкільного навчального закладу ясла-сад  № 2 "Колосок" за адресою: Херсонська область, Нововоронцовський район, смт Нововоронцовка, вул.Комсомольська, 10</t>
  </si>
  <si>
    <t xml:space="preserve">Скорочення споживання енергоносіїв до 20%. Покращення якості дошкільної освіти. Контингент - 90 дітей </t>
  </si>
  <si>
    <t xml:space="preserve">Експертний звіт філії ДП “Укрдержбуд-експертиза» у Херсонській області
 від 05.02.2016                      № 22-0034-16
</t>
  </si>
  <si>
    <t>Рішення Нововорнцов-ської селищної ради від 29.02.2016  № 76</t>
  </si>
  <si>
    <t>А.3.3. Сформувати повноцінні шкільні округи.</t>
  </si>
  <si>
    <t>6.</t>
  </si>
  <si>
    <t>Капітальний ремонт утеплення фасаду та горіща Нововоронцовського дошкільного навчального закладу ясла-сад  № 1 "Сонечко" за адресою: Херсонська область, Нововоронцовський район, смт Нововоронцовка, вул.Гагаріна, 46"</t>
  </si>
  <si>
    <t xml:space="preserve">Скорочення споживання енергоносіїв до 20%.Покращення якості дошкільної освіти. Контингент - 160 дітей. </t>
  </si>
  <si>
    <t xml:space="preserve">Експертний звіт філії ДП “Укрдержбуд-експертиза» у Херсонській області
 від 05.02.2016                      № 22-0033-16
</t>
  </si>
  <si>
    <t>7.</t>
  </si>
  <si>
    <t>Проведення санації будівлі Великоолександрівського дошкільного навчального закладу        № 2 (з врахуванням вимог енергозбереження), смт Велика Олександрівка, Херсонської області</t>
  </si>
  <si>
    <t>Підвищення енергоефективності будівлі до 30-35%. Покращення якості дошкільної освіти. Контингент - 115 дітей</t>
  </si>
  <si>
    <t xml:space="preserve">Експертний звіт філії ДП “Укрдержбуд-експертиза» у Херсонській області
 від 14.03.2016                        № 22-0141-16 Експертний звіт філії ДП “Укрдержбуд-експертиза» у Херсонській області
 від 09.02.2017                        № 22-0039-17
</t>
  </si>
  <si>
    <t>Розпорядження селищного голови Великоолек-сандрівської селищної ради від 14.03.2016         № 39  Розпорядження селищного голови Великоолек-сандрівської селищної ради від 10.02.2017         № 14</t>
  </si>
  <si>
    <t>А.3.3. Сформува-ти повноцінні шкільні округи</t>
  </si>
  <si>
    <t>8.</t>
  </si>
  <si>
    <t xml:space="preserve">Капітальний ремонт системи водопостачання с.Нововасилівка Іванівського району, Херсонської області </t>
  </si>
  <si>
    <t>5,67 км</t>
  </si>
  <si>
    <t xml:space="preserve">Експертний звіт філії ДП “Укрдержбуд-експертиза» у Херсонській області
 від 23.02.2016                           № 22-0056-16
</t>
  </si>
  <si>
    <t>Рішення Нововасилів-ської сільської ради від 23.02.2016 № 37</t>
  </si>
  <si>
    <t>Створення нового освітнього простору. Реконструкція покрілі та фасаду Костянтинівської загальноосвітньої школи І-ІІІ ступенів Горностаївської районної ради за адресою: вул. Шевченка, б. 55-а, с.Костянтинівка, Горностаївський район, Херсонська область</t>
  </si>
  <si>
    <t>Створення сучасного навчального закладу, сприятливих умов для надання якісних освітніх послуг, зменшення споживання енергоресурсів да 20%. Контингент - 320 учнів</t>
  </si>
  <si>
    <t>9.</t>
  </si>
  <si>
    <t xml:space="preserve">Експертний звіт філії ДП “Укрдержбуд-експертиза» у Херсонській області
 від 15.05.2017  № 22-0273-17
</t>
  </si>
  <si>
    <t>Наказ управління освіти, науки та молоді Херсонської обласної державної адміністрації        від 17.05.2017           № 125</t>
  </si>
  <si>
    <t>Створення сучасного навчального закладу, сприятливих умов для надання якісних освітніх послуг, зменшення споживання енергоресурсів да 20%. Контингент - 640 учнів</t>
  </si>
  <si>
    <t>10.</t>
  </si>
  <si>
    <t xml:space="preserve">Експертний звіт філії ДП “Укрдержбуд-експертиза» у Херсонській області
 від 15.05.2017  № 22-0271-17
</t>
  </si>
  <si>
    <t>Наказ управління освіти, науки та молоді Херсонської обласної державної адміністрації        від 17.05.2017           № 126</t>
  </si>
  <si>
    <t xml:space="preserve">Створення нового освітнього простору. Реконструкція покрілі та фасаду Мирненської загальноосвітньої школи І-ІІІ ступенів Мирненської селищної ради  за адресою: вул. Шевченка, 34, смт Мирне, Каланчацького району, Херсонської області </t>
  </si>
  <si>
    <t>Створення сучасного навчального закладу, сприятливих умов для надання якісних освітніх послуг, зменшення споживання енергоресурсів да 20%. Контингент - 199 учнів</t>
  </si>
  <si>
    <t>11.</t>
  </si>
  <si>
    <t xml:space="preserve">Експертний звіт філії ДП “Укрдержбуд-експертиза» у Херсонській області
 від 16.05.2017  № 22-0274-17
</t>
  </si>
  <si>
    <t>Наказ управління освіти, науки та молоді Херсонської обласної державної адміністрації        від 17.05.2017           № 127</t>
  </si>
  <si>
    <t>12.</t>
  </si>
  <si>
    <t xml:space="preserve">Створення нового освітнього простору. Реконструкція покрілі та фасаду Олешківської гімназії Олешківської районної ради: вул. Пароходна, 27, м.Олешки, Херсонської області </t>
  </si>
  <si>
    <t>Створення сучасного навчального закладу, сприятливих умов для надання якісних освітніх послуг, зменшення споживання енергоресурсів да 20%. Контингент - 635 учнів</t>
  </si>
  <si>
    <t xml:space="preserve">Експертний звіт філії ДП “Укрдержбуд-експертиза» у Херсонській області
 від 17.05.2017  № 22-0272-17
</t>
  </si>
  <si>
    <t>Наказ управління освіти, науки та молоді Херсонської обласної державної адміністрації        від 22.05.2017           № 134</t>
  </si>
  <si>
    <t xml:space="preserve">Розвиток в області мережі сучасних спортивних споруд </t>
  </si>
  <si>
    <t>Будівництво 26 спортивних майданчиків зі штучним покриттям</t>
  </si>
  <si>
    <t>13.</t>
  </si>
  <si>
    <t>А.2.4. Забезпечення впровадження здорового способу життя, профілактику захворюваності</t>
  </si>
  <si>
    <t xml:space="preserve">Будівництво спортивних майданчиків та малих форм архітектури для Верхньорогачицької ЗОШ № 1 І-ІІІ ступенів за адресою Херсонська обл. смт. Верхній Рогачик вул. Леніна (Центральна), 53 </t>
  </si>
  <si>
    <t>Об'єкт.           Створення належних умов для занять спортом більш ніж 1000 дітей та молоді</t>
  </si>
  <si>
    <t xml:space="preserve">2017 - 2018     </t>
  </si>
  <si>
    <t xml:space="preserve">Експертний звіт філії ДП “Укрдержбуд-експертиза» у Херсонській області
 від 05.09.2016                          № 22-0573-16
</t>
  </si>
  <si>
    <t>14.</t>
  </si>
  <si>
    <t xml:space="preserve">Будівництво водопостачання                                   смт Комишани Комсомольського району м.Херсона                                    </t>
  </si>
  <si>
    <t>6,4 км; 6 арт. свердловин</t>
  </si>
  <si>
    <t xml:space="preserve">Експертний звіт філії ДП “Укрдержбуд-експертиза» у Херсонській області
 від 25.07.2016                           № 22-0476-16
</t>
  </si>
  <si>
    <t>Наказ управління капітального будівництва Херсонської міської ради від 03.03.2015 № 111</t>
  </si>
  <si>
    <t>С.2.6. Забезпечити доступ до джерел питної води всім територіальним громадам області</t>
  </si>
  <si>
    <t>15.</t>
  </si>
  <si>
    <t>Екстрена медична допомога</t>
  </si>
  <si>
    <t>Санітарний автомобіль з високою прохідністю                 В-класу -                     10 одиниць</t>
  </si>
  <si>
    <t>16.</t>
  </si>
  <si>
    <t>А.2.2. Забезпечити розвиток госпітальних округів, високоспеціалізованої медичної допомоги</t>
  </si>
  <si>
    <t>17.</t>
  </si>
  <si>
    <t>2017 - 2019</t>
  </si>
  <si>
    <t>Надання високоспеціалі-зованої реабілітаційної допомоги населенню регіону. Надання медичної, фізичної, соціально-психологічної допомоги учасникам АТО і членам їх сімей</t>
  </si>
  <si>
    <t xml:space="preserve">Експертний звіт філії ДП “Укрдержбуд-експертиза» у Херсонській області
 від 25.04.2017                           № 22-0215-17
</t>
  </si>
  <si>
    <t>Наказ Департаменту охорони здоров'я обласної державної адміністрації від 25.04.2017 № 211</t>
  </si>
  <si>
    <t>18.</t>
  </si>
  <si>
    <t>Будівництво шляхопроводу по просп. Адмирала Сенявина -  вул. Залаегерсег у м.Херсоні</t>
  </si>
  <si>
    <t xml:space="preserve">І пусковий комплекс </t>
  </si>
  <si>
    <t xml:space="preserve">Експертний звіт  ДП “Укрдержбуд-експертиза»  від 07.04.2017                           № 00-1788-17/ПБ
</t>
  </si>
  <si>
    <t>В.2.1. Покращити стан доріг загального користування та підвищити якість транспортного обслуговування для забезпечення як потреб економіки, так і доступу населення до послуг</t>
  </si>
  <si>
    <t>19.</t>
  </si>
  <si>
    <t>Надання близько 700 послуг в одному центрі. Спрощення процедури надання адміністративних послуг</t>
  </si>
  <si>
    <t>А.1.1. Створити умови для надання якісних адміністратив-них послуг як чинника самозайнятості населення</t>
  </si>
  <si>
    <t>20.</t>
  </si>
  <si>
    <t>Реконструкція дитячого садку (з доведенням до 180 місць) у с.Музиківка Білозерського району Херсонської області</t>
  </si>
  <si>
    <t xml:space="preserve">Скорочення споживання енергоносіїв до 20%. Покращення якості дошкільної освіти.  Контингент - 180 дітей. </t>
  </si>
  <si>
    <t xml:space="preserve">Експертний звіт філії ДП “Укрдержбуд-експертиза» у Херсонській області
 від 16.05.2015          № 22-0369-15
</t>
  </si>
  <si>
    <t>Рішення Музиківської сільської ради від 18.05.2015         № 324</t>
  </si>
  <si>
    <t>21.</t>
  </si>
  <si>
    <t>Реконструкція каналізаційних очисних споруд в м.Генічеськ Херсонської області</t>
  </si>
  <si>
    <t>2 блока очисних споруд                    500 куб. м/добу, відвідний напірний колектор 2300 м. Поліпшення умов проживання і відпочинку мешканців м.Генічеськ та сезонного населення в курортно-рекркаційній зоні</t>
  </si>
  <si>
    <t xml:space="preserve">Експертний звіт філії ДП “Укрдержбуд-експертиза» у Херсонській області
 від 17.03.2017                            № 22-0128-17
</t>
  </si>
  <si>
    <t>Розпорядження Генічеського міського голови                 від 17.03.2017            № 47</t>
  </si>
  <si>
    <t>С.2.2. Забезпечити очищення стічних вод в басейні р.Дніпро, акваторії Азовського, Чорного морів.</t>
  </si>
  <si>
    <t>Капітальний ремонт мережі водопостачання                                           смт Горностаївка Херсонської області</t>
  </si>
  <si>
    <t>7667 м,                          7 водопровідних колодязів. Забезпечення якісним цілодобовим водопостачанням 3,7 тис. мешканців смт Горностаївка</t>
  </si>
  <si>
    <t xml:space="preserve">Експертний звіт філії ДП “Укрдержбуд-експертиза» у Херсонській області
 від 24.09.2015  № 22-1236-15
</t>
  </si>
  <si>
    <t>Реконструкція каналізаційної системи смт Нижні Сірогози Херсонської області</t>
  </si>
  <si>
    <t>Очищення каналізаційних стоків 50м3/добу, реконструкція відвідного напірного  колектору очищених стічних вод діаметром 160 мм та довжиною 430м. Забезпечення скорочення підтоплення та забруднення території населеного пункту</t>
  </si>
  <si>
    <t xml:space="preserve">Експертний звіт філії ДП “Укрдержбуд-експертиза» у Херсонській області
 від 24.04.2017                            № 22-0211-17
</t>
  </si>
  <si>
    <t>Розпорядження селищного голови Нижньосірогозь-кої селищної ради від 25.04..2017 № 33</t>
  </si>
  <si>
    <t>С.2.5. Забезпечити скорочення підтоплення на території області</t>
  </si>
  <si>
    <t>Капітальний ремонт ділянок напірного каналізаційного колектору по вул. Меліораторів та вул. Грушевського смт Чаплинка Херсонської області</t>
  </si>
  <si>
    <t>1000 м          Покращення екологічного стану смт Чаплинка</t>
  </si>
  <si>
    <t xml:space="preserve">Експертний звіт філії ДП “Укрдержбуд-експертиза» у Херсонській області
 від 20.02.2017  № 22-0052-17
</t>
  </si>
  <si>
    <t>Рішення Чаплинської селищної  ради від 24.02.2017         № 67</t>
  </si>
  <si>
    <t>22.</t>
  </si>
  <si>
    <t>23.</t>
  </si>
  <si>
    <t>24.</t>
  </si>
  <si>
    <t>Голова обласної</t>
  </si>
  <si>
    <t>А.Гордєєв</t>
  </si>
  <si>
    <t>Міністерство НС</t>
  </si>
  <si>
    <t xml:space="preserve">Кіл-ть </t>
  </si>
  <si>
    <t>Реконструкція котельної № 5 під позашкільний заклад з плавальним басейном м. Сватове кв. Незалежності, 2 " Коригування проекту</t>
  </si>
  <si>
    <t>30339,6 м²</t>
  </si>
  <si>
    <t>покращить якість очищення стічних вод в об'ємі 3300000 м³</t>
  </si>
  <si>
    <t>5830 м²</t>
  </si>
  <si>
    <t>5820 м²</t>
  </si>
  <si>
    <t>5835 м²</t>
  </si>
  <si>
    <t>5518 м²</t>
  </si>
  <si>
    <t>5990 м²</t>
  </si>
  <si>
    <t>3326 м²</t>
  </si>
  <si>
    <t>2448 м²</t>
  </si>
  <si>
    <t xml:space="preserve">насос-дозатор 2 шт укладка бетонної суміші в окремі конструкції 100 м³ </t>
  </si>
  <si>
    <t>1206 м²</t>
  </si>
  <si>
    <t>насос-дозатор 2 шт укладка бетонної суміші в окремі конструкції 100 м³</t>
  </si>
  <si>
    <r>
      <t xml:space="preserve">Проект відповідає Державній стратегії регіонального розвитку на період до 2020 року, в частині: </t>
    </r>
    <r>
      <rPr>
        <sz val="14"/>
        <color indexed="8"/>
        <rFont val="Times New Roman"/>
        <family val="1"/>
      </rPr>
      <t>Ціль 1.  Підвищення рівня конкурентоспроможності регіонів; Ціль 2. Територіальна соціально-економічна інтеграція і просторовий розвиток, а також Стратегії Луганської області до 2020 року затвердженої розпорядженням керівника обласної військово-цивільної адміністрації від 26.06.2015 № 272, в частині виконання Цілі 1. Територіальна соціально-економічна інтеграція.</t>
    </r>
  </si>
  <si>
    <r>
      <t xml:space="preserve">«БЛАГОУСТРІЙ СКВЕРУ» </t>
    </r>
    <r>
      <rPr>
        <sz val="14"/>
        <color indexed="8"/>
        <rFont val="Times New Roman"/>
        <family val="1"/>
      </rPr>
      <t xml:space="preserve"> за адресою: </t>
    </r>
    <r>
      <rPr>
        <sz val="14"/>
        <rFont val="Times New Roman"/>
        <family val="1"/>
      </rPr>
      <t>м.Сєвєродонецьк</t>
    </r>
    <r>
      <rPr>
        <sz val="14"/>
        <color indexed="8"/>
        <rFont val="Times New Roman"/>
        <family val="1"/>
      </rPr>
      <t>, пр. Космонавтів, район будинку № 25</t>
    </r>
  </si>
  <si>
    <r>
      <t xml:space="preserve">Проект відповідає цілям і завданням Державної стратегії регіонального розвитку на період до 2020 року, затвердженої  постановою КМУ від 06.08.2014р. №385, а саме: </t>
    </r>
    <r>
      <rPr>
        <sz val="14"/>
        <rFont val="Times New Roman"/>
        <family val="1"/>
      </rPr>
      <t xml:space="preserve">Пріоритет 5. Розвиток людського потенціалу: покращення демографічної ситуації, забезпечення раціональної зайнятості населення, підвищення ефективності використання трудових ресурсів, розвиток сфери соціальних послуг, розбудова культурного простору та </t>
    </r>
    <r>
      <rPr>
        <sz val="14"/>
        <color indexed="8"/>
        <rFont val="Times New Roman"/>
        <family val="1"/>
      </rPr>
      <t>Стратегії розвитку Луганської області до 2020 року, затвердженої розпорядженням керівника обласної військово-цивільної адміністрації від 26.06.2015р. № 272, а саме: Ціль 3. «Розвиток людського потенціалу та соціальна справедливість», яка передбачає підвищення рівня життя населення, ефективне використання трудових ресурсів, збереження і зміцнення здоров’я населення, формування духовно багатої, інтелектуально розвиненої людини, охорону навколишнього природного середовища.</t>
    </r>
  </si>
  <si>
    <r>
      <t>Реконструкція: утеплення</t>
    </r>
    <r>
      <rPr>
        <sz val="14"/>
        <color indexed="8"/>
        <rFont val="Times New Roman"/>
        <family val="1"/>
      </rPr>
      <t xml:space="preserve"> огороджувальних конструкцій будівлі Комишуваської ЗОШ  І-ІІІ ступенів Попаснянської районної ради Луганської області</t>
    </r>
  </si>
  <si>
    <t>забезпечення споживачів більш якісними послугами за нижчою вартістю; зменшити собівартість виробництва теплової енергії; скоротити споживання природного газу за рахунок заміщення природного газу твердим паливом</t>
  </si>
  <si>
    <t>ТОВ "БУД ВІК" від 28.09.2016 № 13-0402-Е-КЧ</t>
  </si>
  <si>
    <t>наказ відділу освіти від 16.01.2017 № 9</t>
  </si>
  <si>
    <t>Ціль 2. Територіальна соціально-економічна інтеграція і просторовий розвиток: передбачається виконання завдань і здійснення заходів, спрямованих на підвищення якості наданих послуг з теплозабезпечення в малих містах та сільських населених пунктах, забезпечення комфортного та безпечного життєвого середовища для людини незалежно від місця її проживання. Згідно стратегії розвитку Луганської області до 2020 року. 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збереження і зміцнення здоров'я населення</t>
  </si>
  <si>
    <t>ТОВ "Лугекспертиза" від 25.05.2016 № 25/05-16-7к</t>
  </si>
  <si>
    <t>покращення матеріальної бази навічально-виховного процессу, поліпшення умов навчання тахарчування дітей</t>
  </si>
  <si>
    <t>покращення матеріальної бази навічально-виховного процессу, забеспечення енергозбереження та економії коштів бюджету</t>
  </si>
  <si>
    <t xml:space="preserve">побудова ветеринарного корпусу, адміністративно-господарського корпусу, вольєрів, майданчиків для вигулу, розрахована на 100 тварин </t>
  </si>
  <si>
    <t>ТОВ "БУД ВІК" від 05.12.2016 № 13-0520-Е-КЧ</t>
  </si>
  <si>
    <t>наказ відділу охоррни здоров'я Попаснянської райдержадміністрації від 06.12.2016 № 96</t>
  </si>
  <si>
    <t>ТОВ "ЛУГЕКСПЕРТИЗА" від 02.12.2016 № 08/12-16-1к</t>
  </si>
  <si>
    <t>ТОВ "БУД ВІК" від 05.10.2016 № 13-0362-Е-КЧ</t>
  </si>
  <si>
    <t>Реконструкція Старобільського районного будинку творчості дітей та юнацтва по вул. Чернишевського,26, м. Старобільськ, Луганської області</t>
  </si>
  <si>
    <t>скорочення відстані між м. Сєвєродонецьком та м. Лисичанськом з 23 км до 15 км</t>
  </si>
  <si>
    <t>ТОВ "ЛУГЕКСПЕРТИЗА" від 17.07.2015 № 17/07-15-2р</t>
  </si>
  <si>
    <t xml:space="preserve">Капітальний ремонт будівлі Центральної амбулаторії загальної практики сімейної медицини, розташованої за адресою : 92200, Луганська область, смт Білокуракине, вул.Чапаєва,72 </t>
  </si>
  <si>
    <t>Надасть можливість для поліпшення організації роботи медичних працівників та підвищення якості надання медичних послуг на території району</t>
  </si>
  <si>
    <t>ТОВ "Лугекспертиза" від 06.04.2016 №06/04-16-4к</t>
  </si>
  <si>
    <t>розпорядження голови Білокуракінської РДА від 05.08.2016 №397</t>
  </si>
  <si>
    <t xml:space="preserve">Зміцнення матеріально-технічної бази закладів охорони здоров'я з урахуванням збільшення кількості переміщених дітей та проведення антитерористичної операції </t>
  </si>
  <si>
    <t>Капітальний ремонт комунальної установи Білокуракинської дитячо-юнацької спортивної школи</t>
  </si>
  <si>
    <t>ТОВ "Лугекспертиза" від 22.06.2016 №22/06-16-1 к</t>
  </si>
  <si>
    <t>наказ відділу освіти Білокуракинської районної державної адміністрації № 116 від 25.07.2016</t>
  </si>
  <si>
    <t xml:space="preserve">Капітальний ремонт Лозно-Олександрівської ЗОШ I-III ступенів за адресою: Луганська обл., Білокуракинський р-н, смт Лозно-Олександрівка, вул. Жовтнева(вишнева), буд.33  </t>
  </si>
  <si>
    <t xml:space="preserve">Покращення санітарного стану приміщення школи,втілення в дію енергозберігаючих заходів </t>
  </si>
  <si>
    <t>ТОВ "Лугекспертиза" від 12.08.2016 №12/08/-16-12 к</t>
  </si>
  <si>
    <t>наказ відділу освіти Білокуракинської районної державної адміністрації № 127 від 16.08.2016</t>
  </si>
  <si>
    <t>Капітальний ремонт автодороги по вул. Пушкіна с. Просторе Білркуракинського району, Луганської області</t>
  </si>
  <si>
    <t>ТОВ "БУД-ВІК" від 27.09.2016 № 13-0395-Е-КЧ</t>
  </si>
  <si>
    <t>рішення Просторівської сільської ради №14/1 від 28.09.2016</t>
  </si>
  <si>
    <t xml:space="preserve">Капітальний ремонт автодороги по вул. Миру, с. Просторе, Білокуракинського району, Луганської області </t>
  </si>
  <si>
    <t>ТОВ "БУД-ВІК" від 27.09.2016 № 13-0396-Е-КЧ</t>
  </si>
  <si>
    <t xml:space="preserve">Капітальний ремонт автодороги по вул. Паркова с. Просторе Білокуракинського району, Луганської області </t>
  </si>
  <si>
    <t>ТОВ "БУД-ВІК" від 27.09.2016 № 13-0397-Е-КЧ</t>
  </si>
  <si>
    <t>Капітальний ремонт автодороги по вул. Жовтнева с. Просторе Білокуракинського районгу, Луганської області</t>
  </si>
  <si>
    <t>ТОВ "БУД-ВІК" від 27.09.2016 № 13-0398-Е-КЧ</t>
  </si>
  <si>
    <t>Капітальний ремонт будівлі Білокуракинського районного краєзнавчого музею</t>
  </si>
  <si>
    <t>ТОВ "Лугекспертиза" від 12.08.2016 №12/08/-16-4 к</t>
  </si>
  <si>
    <t>наказ відділу культури Білокуракинської райдержадміністрації № 57 від 22.09.2016</t>
  </si>
  <si>
    <t>Білокуракинська ОТГ</t>
  </si>
  <si>
    <t>Оновлення покриття дорог протяжністю 2,5 км або 7000кв.м</t>
  </si>
  <si>
    <t>ТОВ "БУД-ВІК" від 12.09.2016 № 13-0358-Е-КЧ</t>
  </si>
  <si>
    <t>розпорядження селищного голови Білокуракинської селищної ради №136 від 05.10.2016</t>
  </si>
  <si>
    <t>Зміцнення матеріально- технічної бази об''єктів соціальної сфери з урахуванням внутрішньої міграції та наслідків проведення антитерористичної операції в регіоні згідно плану заходів щодо Стратегій економічного та соціального розвитку Луганської області, затвердженого розпорядженням голови Луганської ОДА № 350 від 13.08.2015.</t>
  </si>
  <si>
    <t>Капітальний ремонт автодороги по вул. Зарічна, с. Паньківка, Білокуракинського району, Луганської області</t>
  </si>
  <si>
    <t>Оновлення покриття дорог протяжністю 0,27 км або 1200кв.м</t>
  </si>
  <si>
    <t>ТОВ "БУД-ВІК" від 12.09.2016 № 13-0364-Е-КЧ</t>
  </si>
  <si>
    <t>Капітальний ремонт автодороги по вул. Молодіжна, с.Олексіївка, Білокуракинського району, Луганської області</t>
  </si>
  <si>
    <t>Оновлення покриття дорог протяжністю 1,55 км або 6800кв.м</t>
  </si>
  <si>
    <t>ТОВ "БУД-ВІК" від 12.09.2016 № 13-0360-Е-КЧ</t>
  </si>
  <si>
    <t>розпорядження селищного голови  Білокуракинської селищної ради №136 від 05.10.2016</t>
  </si>
  <si>
    <t xml:space="preserve">Реконструкція адміністративної будівлі під житловий будинок по вул. ім. О.Рудяшка, буд.2 б смт Білокуракине, Білокуракинського району, Луганської області </t>
  </si>
  <si>
    <t>Реконструювання та використання наявних потужностей, досягнення високого рівня побутових умов працівників, створення додаткових робочих місць, задіяних в соціальній сфері</t>
  </si>
  <si>
    <t>ТОВ "БУД-ВІК" від 15.08.2016 № 13-0327/2-Е-КЧ</t>
  </si>
  <si>
    <t>рішення Білокуракинської сільської ради №14/1 від 26.08.2016</t>
  </si>
  <si>
    <t>Оновлення покриття дорог протяжністю 1,1 км або 4800кв.м</t>
  </si>
  <si>
    <t>ТОВ "БУД-ВІК" від 12.09.2016 № 13-0361-Е-КЧ</t>
  </si>
  <si>
    <t>Реконструкція гуртожитку по вул. Історична (Леніна), 85 г в смт Білокуракине, Білокуракинського району, Луганської області</t>
  </si>
  <si>
    <t>отримання сучасного житла із застосуванням енергозберігаючих технологій на 3 однокімнатних квартири на 1 поверсі та гуртожитком з житловими кімнатами на 2 поверсі, в тому числі30-місних кімнат - 3 шт, 2-х місних-2 шт, 3-х місних - 2 шт.</t>
  </si>
  <si>
    <t>ТОВ "БУД-ВІК" від 12.08.2016 № 13-0326/14-Е-КЧ</t>
  </si>
  <si>
    <t>Капітальний ремонт автодороги по вул. Садова, с. Нещеретове, Білокуракинського району , Луганської області</t>
  </si>
  <si>
    <t>Оновлення покриття дорог протяжністю 1,0 км або 4400кв.м</t>
  </si>
  <si>
    <t>ТОВ "БУД-ВІК" від 12.09.2016 № 13-0368-Е-КЧ</t>
  </si>
  <si>
    <t>Міловський район</t>
  </si>
  <si>
    <t>Марківський район</t>
  </si>
  <si>
    <t>Капітальний ремонт автомобільних доріг по пров. Лермонтова, пров. Южний, кв. Молодіжний смт Марківка Марківського району Луганської області</t>
  </si>
  <si>
    <t>проект передбачає капітальний ремонт 9366 кв.м асфальтобетонного покриття з значним транспортним потоком, вирішує технічні питання:економія палива транспортних засобів, використання ефективно діючих технологій</t>
  </si>
  <si>
    <t>ТОВ "БУД _ВІК" від 06.04.2016 №13-0110-Е-КЧ</t>
  </si>
  <si>
    <t>Рішення Марківської селищної ради від 07.04.2016 №16</t>
  </si>
  <si>
    <t>Ціль 1: Підвищення рівня конкурентоспроможності регіонів, у частині розвитку мережі автомобільних доріг загального користування місцевого значення.                                                                                Ціль 2: Територіапльна соціально- економічна інтеграція і просторовий розвиток</t>
  </si>
  <si>
    <t xml:space="preserve">Енергозберігаючі заходи, капітальний ремонт приміщення комунального закладу«Сватівська районна школа мистецтв ім. В. Зінкевича»
(утеплення фасаду) за адресою: площа 50-річчя Перемоги, буд. 29, м. Сватове, Луганської області
</t>
  </si>
  <si>
    <t xml:space="preserve"> «Монтаж вуличного освітлення по вул.Миру, с. Микільське, Микільської сільської ради, Міловського района Луганської області»</t>
  </si>
  <si>
    <t xml:space="preserve"> - проведення відбору підрядника; 
- проведення монтажу вуличного освітлення - 12 шт;  
- приймання робіт та оформлення необхідних документів.
</t>
  </si>
  <si>
    <t>товариство з обмеженою відповідальністю " БУД-ВІК" № 13-0401 Е-КЧ/3 від 28.09.2016</t>
  </si>
  <si>
    <t xml:space="preserve">Ціль 2. «Територіальна соціально-економічна інтеграція і просторовий розвиток» Державної стратегії регіонального розвитку на період до 2020 року, затвердженої постановою Кабінету Міністрів України від 6 серпня 2014 р. № 385  
Ціль 2.  «Підвищення рівня конкурентоспроможності» Стратегії розвитку Луганської області до 2020 року, затвердженої розпорядженням керівника обласної військово-цивільної адміністрації від 26 червня 2015 року № 272 
</t>
  </si>
  <si>
    <t>«Капітальний ремонт сільського будинку культури в с.Микільське,  вул.Миру,73а Микільської сільської ради Міловського району, Луганської області»</t>
  </si>
  <si>
    <t xml:space="preserve">  - заміна покрівлі;
  - заміна віконних та дверних блоків;
  - заміна підлоги;
  - внутрішнє оздоблення приміщення;
  - встановлення системи опалення будівлі. 
</t>
  </si>
  <si>
    <t xml:space="preserve">Ціль 2. «Територіальна соціально-економічна інтеграція і просторовий розвиток» Державної стратегії регіонального розвитку на період до 2020 року, затвердженої постановою Кабінету Міністрів України від 6 серпня 2014 р. № 385 
Ціль 3. «Розвиток людського потенціалу та соціальна справедливість» Стратегії розвитку Луганської області до 2020 року, затвердженої розпорядженням керівника обласної військово-цивільної адміністрації від 26 червня 2015 року № 272
</t>
  </si>
  <si>
    <t>«Монтаж вуличного освітлення по вул.Центральній, с. Зориківка Зориківської сільської ради, Міловського району Луганської області»</t>
  </si>
  <si>
    <t xml:space="preserve"> - проведення відбору підрядника; 
- проведення монтажу вуличного освітлення - 20 шт;  
- приймання робіт та оформлення необхідних документів.
</t>
  </si>
  <si>
    <t>товариство з обмеженою відповідальністю " БУД-ВІК" № 13-0401 Е-КЧ/2 від 28.09.2016</t>
  </si>
  <si>
    <t xml:space="preserve"> « Капітальний ремонт Зориківської сільської ради, вул. Центральна, буд.37, с. Зориківка Міловський район, Луганська область»</t>
  </si>
  <si>
    <t xml:space="preserve"> - заміна віконних та дверних блоків,  - заміна покрівлі,утеплення будівлі;
</t>
  </si>
  <si>
    <t>товариство з обмеженою відповідальністю " БУД-ВІК" № 13-0401 Е-КЧ/1 від 28.09.2016</t>
  </si>
  <si>
    <t>« Капітальний ремонт Морозівської ЗОШ І-ІІІ ступенів,Луганська обл., Міловський р-н, с.Морозівка вул.Центральна,24А »</t>
  </si>
  <si>
    <t xml:space="preserve"> - Покрівля:
1)Розбирання покриттів покрівлі – 15,1834/100м 2 
2) Заміна лат – 6,23/100/ 100 м 2 ;
 - Утеплення фасаду:
1)Утеплення фасадів мініральними плитами  товщіною 100мм– 11,8/ 100 м 2;
2)Поліпшення штукатурних стін – 0,34/ 100 м 2;
 - Вікна:
1) Демонтаж віконних коробок – 72 шт;
2) Заповнення віконних прорізів готовими блоками пл. до 1 м2  – 0,0192/ 100 м 2;
</t>
  </si>
  <si>
    <t>товариство з обмеженою відповідальністю " БУД-ВІК" № 13-0374 Е-КЧ від 12.09.2016</t>
  </si>
  <si>
    <t xml:space="preserve">Ціль 2. «Територіальна соціально-економічна інтеграція і просторовий розвиток» Державної стратегії регіонального розвитку на період до 2020 року, затвердженої постановою Кабінету Міністрів України від 6 серпня 2014 р. № 385 
Ціль 3. «Розвиток людського потенціалу та соціальна справедливість» Стратегії розвитку Луганської області до 2020 року, затвердженої розпорядженням керівника обласної військово-цивільної адміністрації від 26 червня 2015 року № 272
</t>
  </si>
  <si>
    <t>«Капітальний ремонт будівлі Великоцької ЗОШ І-ІІІ ступенів шляхом реалізації енергоефективних заходів із заміною віконних блоків по вул.. Красногорська,1 с.Великоцьк Міловського району Луганської області »</t>
  </si>
  <si>
    <t>45 віконних та 7 дверних блоків</t>
  </si>
  <si>
    <t>товариство з обмеженою відповідальністю " БУД-ВІК" № 13-0170-Е-КЧ від 06.07.2015</t>
  </si>
  <si>
    <t>Ціль 2. «Територіальна соціально-економічна інтеграція і просторовий розвиток» Державної стратегії регіонального розвитку на період до 2020 року, затвердженої постановою Кабінету Міністрів України від 6 серпня 2014 р. № 385                                                           Ціль 3. «Розвиток людського потенціалу та соціальна справедливість» Стратегії розвитку Луганської області до 2020 року, затвердженої розпорядженням керівника обласної військово-цивільної адміністрації від 26 червня 2015 року № 272</t>
  </si>
  <si>
    <t>«Капітальний ремонт будівлі Микільської ЗОШ І-ІІІ ст. шляхом реалізації енергоефективних заходів з заміною віконних блоків по вул. Миру, 72 а с. Микільське Міловського району Луганської області »</t>
  </si>
  <si>
    <t>112 віконних і 7 дверних блоків</t>
  </si>
  <si>
    <t>Товариство з обмеженою відповідальністю " БУД-ВІК" № 13-0270 Е-КЧвід 10.09.2015</t>
  </si>
  <si>
    <t>Ціль 2. «Територіальна соціально-економічна інтеграція і просторовий розвиток» Державної стратегії регіонального розвитку на період до 2020 року, затвердженої постановою Кабінету Міністрів України від 6 серпня 2014 р. № 385 Ціль 3. «Розвиток людського потенціалу та соціальна справедливість» Стратегії розвитку Луганської області до 2020 року, затвердженої розпорядженням керівника обласної військово-цивільної адміністрації від 26 червня 2015 року № 272</t>
  </si>
  <si>
    <t>«Капітальний ремонт будівлі Мусіївського навчально-виховного комплексу з застосуванням енергоефективних технологій по вул.Центральна,40 с.Мусіївка Міловського  району Луганської області »</t>
  </si>
  <si>
    <t xml:space="preserve"> 95 віконних і 6 дверних блоків</t>
  </si>
  <si>
    <t>товариство з обмеженою відповідальністю " БУД-ВІК" № 13-0139 Е-КЧ від 22.04.2016</t>
  </si>
  <si>
    <t>«Капітальний ремонт будівлі хірургічного відділення за адресою: смт.Мілове вул.Первомайська,2»</t>
  </si>
  <si>
    <t>Завершення виконання будівельних та будівельно-монтажних робіт, заміна віконних і дверних заповнень прорізів в існуючих розмірах;заміна покриття підлоги 1-го і 2-го поверхів; утеплення перекриття холодного горища; заміна покрівельного матеріалу, пристрій покрівлі з азбестоцементних хвилястих листів; утеплення і зовнішня обробка фасаду, відновлення вимощення</t>
  </si>
  <si>
    <t>товариство з обмеженою відповідальністю " БУД-ВІК"  від 10.12.2015 №13-0456-Е-КЧ</t>
  </si>
  <si>
    <t xml:space="preserve">Ціль 2 Територіальна соціально-економічна інтеграція і просторовий розвиток (передбачається виконання завдань і здійснення заходів, спрямованих на підвищення якості медичного обслуговування в малих містах та сільських населених пунктах, забезпечення комфортного та безпечного життєвого середовища для людини незалежно від місця її проживання), згідно Державної стратегії регіонального розвитку на період 2020 року, затвердженої постановою КМУ від 06 серпня 2014 року №385:
 Ціль 3. «Розвиток людського потенціалу та соціальна справедливість» Стратегії розвитку Луганської області до 2020 року, затвердженої розпорядженням керівника обласної військово-цивільної адміністрації від 26 червня 2015 року № 272
</t>
  </si>
  <si>
    <t>«Капітальний ремонт будівлі інфекційного відділення за адресою: смт Мілове вул.                       Первомайська,2»</t>
  </si>
  <si>
    <t>Завершення виконання будівельних та будівельно-монтажних робіт (внутрішнє оздоблення приміщень інфекційного відділення без зміни їх функціонального призначення та існуючих розмірів;заміна віконних і дверних заповнень прорізів в існуючих розмірах; утеплення і зовнішня обробка фасаду, відновлення вимощення.</t>
  </si>
  <si>
    <t>товариство з обмеженою відповідальністю " БУД-ВІК"  від 10.12.2015 №13-0457-Е-КЧ</t>
  </si>
  <si>
    <t>«Капітальний ремонт автомобільної дороги по вул. Шкільна, смт Мілове, Луганської області»</t>
  </si>
  <si>
    <t xml:space="preserve">1020 м. асфальтнобенного покриття </t>
  </si>
  <si>
    <t xml:space="preserve">Ціль 1. Підвищення рівня конкурентоспроможності регіонів Державної стратегії регіонального розвитку на період до 2020 року, затвердженої постановою Кабінету Міністрів України від 6 серпня 2014 р. № 385
Ціль 2.  «Підвищення рівня конкурентоспроможності» Стратегії розвитку Луганської області до 2020 року, затвердженої розпорядженням керівника обласної військово-цивільної адміністрації від 26 червня 2015 року № 272
</t>
  </si>
  <si>
    <t>«Капітальний ремонт автомобільної дороги по вул. Міловська, смт Мілове, Луганської області»</t>
  </si>
  <si>
    <t>Капітальний ремонт спортивного залу комунального закладу "Навчально-виховний комплекс Сватівська загальноосвітня школа І ступеня-гімназія" за адресою: м. Сватове,вул Дзержинського,1А</t>
  </si>
  <si>
    <t>Поширюеться  на 1700 осіб</t>
  </si>
  <si>
    <t>ТОВ "Лугекспертиза" від 29.09.2016 № 29/09-16-3к</t>
  </si>
  <si>
    <t>Розпорядження РДА №445 від 30.09.2016</t>
  </si>
  <si>
    <t>Капітальний ремонт системи опалення навчально-виховного комплексу "Стельмахівська загальноосвітня школа І-ІІ ступенів-дошкільний навчальний заклад" за адресою: Луганська область, Сватівський район, с. Стельмахівка ,вул.Шкільна,5</t>
  </si>
  <si>
    <t>Поширюеться  на 372 осіб</t>
  </si>
  <si>
    <t>Розпорядження РДА №442 від 29.09.2016</t>
  </si>
  <si>
    <t>без експертизи</t>
  </si>
  <si>
    <t xml:space="preserve">Капітальний ремонт навчально-виховного комплексу "Ковалівська загальноосвітня школа - дошкільний навчальний заклад" за дресою:Луганська область,Сватівський район, с.Ковалівка,вулиця Жовтнева,30  </t>
  </si>
  <si>
    <t>Поширюеться  на 475 осіб</t>
  </si>
  <si>
    <t>ТОВ "Лугекспертиза" від 27.09.2016 № 27/09-16-1к</t>
  </si>
  <si>
    <t>Розпорядження РДА №441 від 29.09.2016</t>
  </si>
  <si>
    <t>Рішеня Верхньодуванської сільради №15/1 від 29.09.2016</t>
  </si>
  <si>
    <t>ТОВ "Лугекспертиза" від 29.09.2016 № 29/09-16-5к</t>
  </si>
  <si>
    <t>Будівництво автомобільної дороги до цвинтаря та облаштування місця проведення поминальної церемонії с. Верхня Дуванка Сватівського району Луганської області</t>
  </si>
  <si>
    <t>Знаходиться за межами села (510м, 250 могил)</t>
  </si>
  <si>
    <t xml:space="preserve">
 Ціль 1. Територіальна соціально-економічна інтеграція. Ціль 2. Територіальна соціально-економічна інтеграція</t>
  </si>
  <si>
    <t>Будівництво мереж вуличного освітлення с. Містки Сватівського району Луганської області</t>
  </si>
  <si>
    <t>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збереження і зміцнення здоров’я населення, формування духовно багатої, інтелектуально розвиненої людини, охорону навколишнього природного середовища</t>
  </si>
  <si>
    <t>Рішеня Містківської сільради №15/1 від 28.09.2016</t>
  </si>
  <si>
    <t>ТОВ "Лугекспертиза" від 27.09.2016 № 27/09-16-4к</t>
  </si>
  <si>
    <t>Капітальний ремонт даху сільского клубу с. Мілуватка Сватівського району Луганської області</t>
  </si>
  <si>
    <t>Пріоритет 5 Розвиток людського потенціалу: покращення демографічної ситуації, забезпечення раціональної зайнятості населення, підвищення ефективності використання трудових ресурсів. Розвиток сфери соціальних послуг, розбудова культурного простору. Пріоритет 2 Забезпечення комфортного та безпечного життєвого серидовища для людини незалежно від місця її проживання.</t>
  </si>
  <si>
    <t>Ціль 2. Модернізація системи освіти. Ціль 1. Територіальна соціально-економічна інтеграція: відновлення та забезпечення безперебійного енерго-, газо-, та водопостачання об'єктів соціальної сфери, освіти, охорони здоров'я та промисловості</t>
  </si>
  <si>
    <t>Ціль 1. Підвищення рівня конкурентоспроможностірегіонів. Підвищення ролі та функціональних можливостей міст у подальшому розвитку регіонів. Ціль 2. Територіальна соціально-економічна інтеграція і просторовий розвиток.</t>
  </si>
  <si>
    <t>Ціль 2. Реконструкція та капітальний ремонт водопровідних, каналізаційних та теплових мереж. Ціль .1 Відновлення пошкодженої інфраструктури: доріг, залізничної інфраструктури, електричних та водопровідних мереж. Ціль 2. Розвиток сільської місцевості. Ціль 3. Підвищення стандартів життя в сільській місцевості. Раціональне використання природних ресурсів.</t>
  </si>
  <si>
    <t>відновлення 6219 м мереж водопостачання</t>
  </si>
  <si>
    <t>ТОВ "Лугекспертиза" від 22.12.2016 №22/12-16-12к</t>
  </si>
  <si>
    <t>рішення Веселівської сільської ради від 23.12.2016 №13/14</t>
  </si>
  <si>
    <t xml:space="preserve">Ціль 2. Виконання завдань і здійснення заходів, спрямованих на підвищення якості медичного обслуговавання в малих містах та сільських населених пунктах, забезпечення комфортного та безпечного життєвого серидовища для людини незалежно від місця її проживання. Ціль 3. Розвиток людського потенціалу та соціальна справедливість передбачає підвищення рівня життянаселення, ефективне використання трудових ресурсів, збереження і зміцнення здоров я населення. </t>
  </si>
  <si>
    <t>відновлення 5730 м мереж водопостачання</t>
  </si>
  <si>
    <t>рішення Веселівської сільської ради від 10.11.2015 №01/24</t>
  </si>
  <si>
    <t>ТОВ "Експертиза МВК" від 08.10.2015 №0800</t>
  </si>
  <si>
    <t>Проект відповідає цілям і завданням Державної Стратегії регіонального розвитку: Ціль.2 реконструкція та капітальний ремонт водопровідних, каналізаційних та теплових мереж. Розвиток сільської місцевості Відповідає Регіональній стратегії розвитку Луганської області до 2020 року. Ціль 1 Відновлення пошкодженої інфраструктури: доріг, залізничної інфраструктури, електричних та водопровідних мереж. Ціль 2. Розвиток сільської місцевості. Ціль 3. Підвищення стандартів життя в сільській місцевості. Раціональне використання природних ресурсів.</t>
  </si>
  <si>
    <t>Ціль 2. Територіальна соціально-економічна інтеграція і просторовий розвиток. Створення належних умов праці медичних працівників у сільській місцевості, забезпечення їх земельними ділянками, житлом, установлення місцевих надбавок до заробітної плати та здійснення інших стимулюючих заходів.</t>
  </si>
  <si>
    <t>Державна стратегія регіонального розвитку. Ціль 1. Підвищення рівня конкурентоспроможності регіонів: розвиток сільської місцевості. Надання державної підтримки для підвищення рівня облаштування сільської місцевостві як сфери життя, діяльності та побуту селян, розмежування політики щодо підтримки сільського господарства та розвитку сільських технологій. Стратегія розвитку Луганської області до 2020 року. Ціль 1. Територіальна соціально-економічна інтеграція: виконання завдань і здійснення заходів, спрямованих на відновлення безпеки життєдіяльності та економічну реабілітацію регіону; задоволення соціальних потреб мешканців та переселенців.</t>
  </si>
  <si>
    <t>створення сприятливих умов для проведення медичних обстежень, надання кваліфікованої медичної допомоги населенню</t>
  </si>
  <si>
    <t>розпорядження Троїцької РДА від 11.08.2016 № 219</t>
  </si>
  <si>
    <t>ТОВ "БУД ВІК" від 18.07.2016 №13-0292-Е-КЧ</t>
  </si>
  <si>
    <t xml:space="preserve">Ціль1. Підвищення рівня конкурентоспроможності регіонів: пріоритетний розвиток сфери сільської соціальної інженерної інфраструктури (насамперед автомобільних доріг, телекомунікації та інших засобів інформаційного забезпечення, об'єктів комунального господарства, сфери освіти та охорони здоров'я.  Ціль 2. Територіальна соціальн-економічна інтеграція і просторовий розвиток: виконання завдань і здійснення заходів , спрямованих на вирішення актуальних проблемних питань Донецької та Луганської областей,Автономної республіки Крим та м.Севастополя                </t>
  </si>
  <si>
    <t>розпорядження Троїцької РДА від 22.08.2016 № 233</t>
  </si>
  <si>
    <t>розпорядження Троїцької РДА від 22.08.2016 № 235</t>
  </si>
  <si>
    <t>ТОВ "ЛУГЕКСПЕРТИЗА" від 29.03.2016 № 29/03-16-3к</t>
  </si>
  <si>
    <t>наказ Старобільської РДА від 28.09.2016 № 07-Г</t>
  </si>
  <si>
    <r>
      <rPr>
        <sz val="14"/>
        <color indexed="8"/>
        <rFont val="Times New Roman"/>
        <family val="1"/>
      </rPr>
      <t xml:space="preserve"> Вузли  знезараження води і стоків на насосних станціях та очисних спорудах ЛКСП «Лисичанськводоканал»  (ВНС «Білогорівська»)</t>
    </r>
  </si>
  <si>
    <r>
      <rPr>
        <sz val="14"/>
        <color indexed="8"/>
        <rFont val="Times New Roman"/>
        <family val="1"/>
      </rPr>
      <t>  Вузли  знезараження води і стоків на насосних станціях та очисних спорудах ЛКСП «Лисичанськводоканал»  (ВНС «Борівська»)</t>
    </r>
  </si>
  <si>
    <t>проект № 284</t>
  </si>
  <si>
    <t>проект № 286</t>
  </si>
  <si>
    <t>проект № 301</t>
  </si>
  <si>
    <t>проект № 291</t>
  </si>
  <si>
    <t>проект № 313</t>
  </si>
  <si>
    <t>проект № 325</t>
  </si>
  <si>
    <t>проект № 326</t>
  </si>
  <si>
    <t>проект № 319</t>
  </si>
  <si>
    <t>проект № 330</t>
  </si>
  <si>
    <t>проект № 331</t>
  </si>
  <si>
    <t>проект № 332</t>
  </si>
  <si>
    <t>проект № 335</t>
  </si>
  <si>
    <t>проект № 364</t>
  </si>
  <si>
    <t>проект № 374</t>
  </si>
  <si>
    <t>проект № 375</t>
  </si>
  <si>
    <t>проект № 386</t>
  </si>
  <si>
    <t>проект № 397</t>
  </si>
  <si>
    <t>проект № 388</t>
  </si>
  <si>
    <t>проект № 391</t>
  </si>
  <si>
    <t>проект № 398</t>
  </si>
  <si>
    <t>проект № 279</t>
  </si>
  <si>
    <t>проект № 280</t>
  </si>
  <si>
    <t>проект № 282</t>
  </si>
  <si>
    <t>проект № 283</t>
  </si>
  <si>
    <t>проект № 287</t>
  </si>
  <si>
    <t>проект № 295</t>
  </si>
  <si>
    <t>проект № 296</t>
  </si>
  <si>
    <t>проект № 312</t>
  </si>
  <si>
    <t>проект № 323</t>
  </si>
  <si>
    <t>проект № 324</t>
  </si>
  <si>
    <t>проект № 328</t>
  </si>
  <si>
    <t>проект № 345</t>
  </si>
  <si>
    <t>проект № 349</t>
  </si>
  <si>
    <t>проект № 350</t>
  </si>
  <si>
    <t>проект № 351</t>
  </si>
  <si>
    <t>проект № 353</t>
  </si>
  <si>
    <t>проект № 354</t>
  </si>
  <si>
    <t>проект № 361</t>
  </si>
  <si>
    <t>проект № 362</t>
  </si>
  <si>
    <t>проект № 363</t>
  </si>
  <si>
    <t>проект № 365</t>
  </si>
  <si>
    <t>проект № 378</t>
  </si>
  <si>
    <t>проект № 379</t>
  </si>
  <si>
    <t>проект № 380</t>
  </si>
  <si>
    <t>проект № 377</t>
  </si>
  <si>
    <t>проект № 381</t>
  </si>
  <si>
    <t>проект № 389</t>
  </si>
  <si>
    <t>проект № 392</t>
  </si>
  <si>
    <t>проект № 395</t>
  </si>
  <si>
    <t>проект № 396</t>
  </si>
  <si>
    <t>Капітальний ремонт приміщень Марківської дитячої юнацько-спортивної школи, розташованої за адресою: вул. Центральна, 29 смт. Марківка, Марківського району Луганської області</t>
  </si>
  <si>
    <t>Зміцнення матеріально-технічної бази позашкільного навчального закладу, покращення умов фізичного розвитку дітей, економія бюджетних коштів на 35% по оплаті за енергоносії</t>
  </si>
  <si>
    <t>ТОВ "БУД-ВІК" від 15.08.2016 №13-0314-Е-КЧ</t>
  </si>
  <si>
    <t>наказ відділу освіти Марківської РДА від 12.10.2016 №240</t>
  </si>
  <si>
    <t>Регіональна стратегія 3: розвиток людського потенціалу та соціальна справедливість передбачає підвищення рівня життя населення, ефективное використання трудових ресурсів, збереження та зміцнення здоров’я населення, формування духовно багатої, інтелектуально розвиненої людини. Зркрема, створення сучасних умов для виховування та розвитку дітей шкільного віку за рахунок покращення матеріально-технічної бази навчальних закладів.</t>
  </si>
  <si>
    <t>Реконструкція існуючого спорткомплексу по вул. Первомайській, 60 у м.Попасна з добудовою залу єдиноборств</t>
  </si>
  <si>
    <t>розпорядження Попаснянської міської ради від 13.06.2016 №205</t>
  </si>
  <si>
    <t>ТОВ "БУД_ВІК" від 03.06.2016 №13-0201-Е-КЧ</t>
  </si>
  <si>
    <t xml:space="preserve">Ціль 2 Територіальна соціально-економічна інтеграція і просторовий розвиток. Ціль 3: розвиток людського потенціалу та соціальна справедливість </t>
  </si>
  <si>
    <t>відкриття нових спортивних секцій, додаткове залучення до занять спортом всіх верств населення.</t>
  </si>
  <si>
    <t>до 10.03.2017</t>
  </si>
  <si>
    <t>проект № 274</t>
  </si>
  <si>
    <t>проект № 275</t>
  </si>
  <si>
    <t>проект № 276</t>
  </si>
  <si>
    <t>проект № 277</t>
  </si>
  <si>
    <t>проект № 278</t>
  </si>
  <si>
    <t>проект № 281</t>
  </si>
  <si>
    <t>проект № 285</t>
  </si>
  <si>
    <t>проект № 289</t>
  </si>
  <si>
    <t>проект № 290</t>
  </si>
  <si>
    <t>проект № 292</t>
  </si>
  <si>
    <t>проект № 293</t>
  </si>
  <si>
    <t>проект № 294</t>
  </si>
  <si>
    <t>проект № 297</t>
  </si>
  <si>
    <t>проект № 298</t>
  </si>
  <si>
    <t>проект № 299</t>
  </si>
  <si>
    <t>проект № 300</t>
  </si>
  <si>
    <t>проект № 302</t>
  </si>
  <si>
    <t>проект № 303</t>
  </si>
  <si>
    <t>проект № 304</t>
  </si>
  <si>
    <t>проект № 305</t>
  </si>
  <si>
    <t>проект № 306</t>
  </si>
  <si>
    <t>проект № 307</t>
  </si>
  <si>
    <t>проект № 308</t>
  </si>
  <si>
    <t>проект № 309</t>
  </si>
  <si>
    <t>проект № 310</t>
  </si>
  <si>
    <t>проект № 311</t>
  </si>
  <si>
    <t>проект № 314</t>
  </si>
  <si>
    <t>проект № 315</t>
  </si>
  <si>
    <t>проект № 316</t>
  </si>
  <si>
    <t>проект № 317</t>
  </si>
  <si>
    <t>проект № 318</t>
  </si>
  <si>
    <t>проект № 320</t>
  </si>
  <si>
    <t>проект № 321</t>
  </si>
  <si>
    <t>проект № 322</t>
  </si>
  <si>
    <t>проект № 327</t>
  </si>
  <si>
    <t>проект № 329</t>
  </si>
  <si>
    <t>проект № 333</t>
  </si>
  <si>
    <t>проект № 334</t>
  </si>
  <si>
    <t>проект № 336</t>
  </si>
  <si>
    <t>проект № 337</t>
  </si>
  <si>
    <t>проект № 338</t>
  </si>
  <si>
    <t>проект № 339</t>
  </si>
  <si>
    <t>проект № 340</t>
  </si>
  <si>
    <t>проект № 341</t>
  </si>
  <si>
    <t>проект № 342</t>
  </si>
  <si>
    <t>проект № 343</t>
  </si>
  <si>
    <t>проект № 344</t>
  </si>
  <si>
    <t>проект № 346</t>
  </si>
  <si>
    <t>проект № 347</t>
  </si>
  <si>
    <t>проект № 348</t>
  </si>
  <si>
    <t>проект № 352</t>
  </si>
  <si>
    <t>проект № 355</t>
  </si>
  <si>
    <t>проект № 356</t>
  </si>
  <si>
    <t>проект № 357</t>
  </si>
  <si>
    <t>проект № 358</t>
  </si>
  <si>
    <t>проект № 359</t>
  </si>
  <si>
    <t>проект № 360</t>
  </si>
  <si>
    <t>проект № 366</t>
  </si>
  <si>
    <t>проект № 367</t>
  </si>
  <si>
    <t>проект № 368</t>
  </si>
  <si>
    <t>проект № 369</t>
  </si>
  <si>
    <t>проект № 370</t>
  </si>
  <si>
    <t>проект № 371</t>
  </si>
  <si>
    <t>проект № 372</t>
  </si>
  <si>
    <t>проект № 373</t>
  </si>
  <si>
    <t>проект № 376</t>
  </si>
  <si>
    <t>проект № 382</t>
  </si>
  <si>
    <t>проект № 383</t>
  </si>
  <si>
    <t>проект № 384</t>
  </si>
  <si>
    <t>проект № 385</t>
  </si>
  <si>
    <t>проект № 387</t>
  </si>
  <si>
    <t>проект № 390</t>
  </si>
  <si>
    <t>проект № 393</t>
  </si>
  <si>
    <t>проект № 394</t>
  </si>
  <si>
    <t>проект № 399</t>
  </si>
  <si>
    <t>проект № 400</t>
  </si>
  <si>
    <t>проект № 401</t>
  </si>
  <si>
    <t>проект № 288</t>
  </si>
  <si>
    <t>Капітальний ремонт тенісних кортів КДЮСШ 1 за адресою вул. Федоренка, 33 а</t>
  </si>
  <si>
    <t>проект № 402</t>
  </si>
  <si>
    <t>ТОВ "Лугекспертиза" від 01.03.2017 №01/03-17-1К</t>
  </si>
  <si>
    <t>Наказ відділу молоді та спорту Сєвєродонецької міської ради від 06.03.2017 № и63</t>
  </si>
  <si>
    <t>залучено 5099,79438 тис грн. в розвиток інфраструктури Сватівського району; Введено 30,5 штатних одиниці, серед них - 7 ставок педагогічного персоналу: директор, заступник директора з навчально-тренувальної роботи, інструктор-методист, старший тренер, 3 ставки тренерів; 3 ставки медичних працівників: лікар, медична сестра, лаборант; 20,5 ставок  технічного  та обслуговуючого персоналу; Створено умови для оздоровлення більше 240 школярів на рік.</t>
  </si>
  <si>
    <t>використання спортивної споруди для занять фізичною культурою та спортом більш 20000 осіб на рік</t>
  </si>
  <si>
    <t xml:space="preserve">Пріоритет 5. Розвиток людського потенціалу : покращення демографічної ситуації, забеспечення раціональної зайнятості населення, підвищення ефективності використання трудових ресурсів, розвиток сфери соціальних послуг, розбудова культурного простору </t>
  </si>
  <si>
    <t>Придбання Робочої станції1 для оформлення та видачі паспорта громадянини України для виїзду за кордон з безконтактним електронним носієм або паспорта громадянини України у форматі картки (далі РС1) та підключення Центру надання адміністративних послуг у м. Лисичанську (далі - ЦНАП) до Єдиного державного демографічного реєстру</t>
  </si>
  <si>
    <t xml:space="preserve">Цінові пропозиції </t>
  </si>
  <si>
    <t>можливість отримання паспорта громадянина України додатково 300громадянам у місяць</t>
  </si>
  <si>
    <t>проект № 403</t>
  </si>
  <si>
    <t>Проект відповідає цілям і завданням Державної Стратегії регіонального розвитку на період до 2020 року . Ціль 2, Територіальна соціально-економічна інтеграція і просторовий розвиток:</t>
  </si>
  <si>
    <t>проект № 404</t>
  </si>
  <si>
    <t xml:space="preserve">сприяння ефективної участі громади у створенні умов для спорту, доступності і можливості проведення активного відпочинку </t>
  </si>
  <si>
    <t>не потребує</t>
  </si>
  <si>
    <t>проект № 405</t>
  </si>
  <si>
    <t xml:space="preserve">Капітальний ремонт спортивного залу Бахмутівської ЗОШ  I-III ступенів Новоайдарського району Луганської області </t>
  </si>
  <si>
    <t>проект № 406</t>
  </si>
  <si>
    <t>Капітальний ремонт спортивного залу Михайлівської ЗОШ I-III ступенів Новоайдарського району Луганської області</t>
  </si>
  <si>
    <t>проект № 407</t>
  </si>
  <si>
    <t>Капітальний ремонт спортивного залу Дежниківської ЗОШ I-III ступенів Новоайдарського району Луганської області</t>
  </si>
  <si>
    <t>проект № 408</t>
  </si>
  <si>
    <t xml:space="preserve">Капітальний ремонт спортивного залу Новоайдарської школи -гімназії Луганської області </t>
  </si>
  <si>
    <t>ТОВ "БУД ВІК" від 07.03.2017 №13-0067-Е-КЧ</t>
  </si>
  <si>
    <t>проект № 409</t>
  </si>
  <si>
    <t>Капітальний ремонт спортивної зали Великоцької ЗОШ I-III ступенів за адресою: с. Великоцьк, вул. Красногорська, 1 Міловського району, Луганської області</t>
  </si>
  <si>
    <t>проект № 410</t>
  </si>
  <si>
    <t>Будівництво спортивного майданчика Сватівської ЗОШ I-III ступенів № 6, за адресою: м. Сватове, вул. Шевченка,12</t>
  </si>
  <si>
    <t>проект № 411</t>
  </si>
  <si>
    <t>Капітальний ремонт Воєводської ЗОШ 1-2 ст. за адресою: вул.Шевченка, 6 а, Троїцького району Луганської області</t>
  </si>
  <si>
    <t xml:space="preserve">комунальная </t>
  </si>
  <si>
    <t>проект № 412</t>
  </si>
  <si>
    <t xml:space="preserve">Реконструкція Курячівської загальноосвітньої школи I-II ступенів з добудовою спортивної зали Старобільської районної ради Луганської області по вул. Центральна, 91 с. Курячівка, Старобільського району, Луганської області </t>
  </si>
  <si>
    <t>проект № 413</t>
  </si>
  <si>
    <t>Капітальний ремонт спортивного майданчика Східноукраїнського національного університету ім.         В. Даля, розташованого за адресою: Луганська обл., м. Сєвєродонецьк, у районі будинку № 18-б по пр. Гвардейський, квартал № 61</t>
  </si>
  <si>
    <t>проект № 414</t>
  </si>
  <si>
    <t>Благоустрій смт Новоайдар Луганської області шляхом влаштування майданчику зі штучним покриттям (міні-футбольного поля)</t>
  </si>
  <si>
    <t>проект № 415</t>
  </si>
  <si>
    <t>Будівництво спортивного майданчику Попаснянської комунальної установи "Дитячо-юнацька спортивна школа", яка розташована за адресою м. Попасна, вул. Суворова, буд.22 а</t>
  </si>
  <si>
    <t>проект № 416</t>
  </si>
  <si>
    <t>Будівництво спортивного майданчику Попаснянської загальноосвітньої школи I-III ступенів № 1 Попаснянської районної ради Луганської області</t>
  </si>
  <si>
    <t>проект № 417</t>
  </si>
  <si>
    <t xml:space="preserve">Будівництво та розміщення уніфікованих комплектних площинних спортивних споруд для опорної Кремінської загальноосвітньої школи №1 I-III ступеню Кремінської районної ради </t>
  </si>
  <si>
    <t>відсутня експертиза</t>
  </si>
  <si>
    <t>ТОВ "БУД ВІК" від 07.03.2017 №13-0068-Е-КЧ</t>
  </si>
  <si>
    <t>ТОВ "Лугекспертиза" від 02.07.2016 № 02/07-16-2к</t>
  </si>
  <si>
    <t>ТОВ "Лугекспертиза" від 07.03.2017 № 07/03-17-2к</t>
  </si>
  <si>
    <t>ТОВ "БУД ВІК" від 20.01.2017 №13-0025-Е-КЧ</t>
  </si>
  <si>
    <t>проект № 418</t>
  </si>
  <si>
    <t>Реконструкція спортивного майданчика БРКУ ФСК "Здоров'я" за адресою: вул. Історична 32 б смт Білокуракине, Луганської облсті</t>
  </si>
  <si>
    <t>проект № 419</t>
  </si>
  <si>
    <t>Створення в місті Щастя, Луганської області центра надання адміністративних послуг</t>
  </si>
  <si>
    <t>ТОВ "БУД ВІК" від 10.03.2017 №13-0072-Е-КЧ</t>
  </si>
  <si>
    <t>розпорядження голови РДА від 23.01.2017 № 8</t>
  </si>
  <si>
    <t>ТОВ "ЛУГЕКСПЕРТИЗА" від 02.07.2016 № 02/07-16-1к</t>
  </si>
  <si>
    <t>Капітальний ремонт п'яти спортивних майданчиків зі встановленням тренажерів (Кремінна)</t>
  </si>
  <si>
    <t>ТОВ "БУД-ВІК" від 10.04.2017 №13-0078-У-КЧ</t>
  </si>
  <si>
    <t>Наказ № 35/07 від 10.03.2017</t>
  </si>
  <si>
    <t>ТОВ "БУД-ВІК" від 10.04.2017 №13-0595-Е-КЧ</t>
  </si>
  <si>
    <t xml:space="preserve">Капітальний ремонт дошкільного навчального закладу в с.Лиман вул. Пізника,1б, Старобільського району, Луганської області </t>
  </si>
  <si>
    <t>підвищення ефективності використання матеріаьної бази з метою формування життєвих компетентностей дітей1 віком від 0 до 6 років у процесі</t>
  </si>
  <si>
    <t>ТОВ "БУД ВІК" від 26.01.2016 №13-0014/1-Е-КЧ</t>
  </si>
  <si>
    <t>рішення Лиманської сільської ради від 22.12.2015 №04/11</t>
  </si>
  <si>
    <t>Ціль 1. Задоволення соціальних потреб мешканців та переселенців. Ціль 2. Розвиток сільської місцевості. Ціль 3. Підвищення стандартів життя в сільській місцевості. Створення умов для продуктивної праці населення.</t>
  </si>
  <si>
    <t>Капітальний ремонт Підгорівської ЗОШ І-ІІІ ступенів по вул. Чкалова буд.82 с. Підгорівка Старобільського району Луганської області</t>
  </si>
  <si>
    <t>покращення матеріальної бази навчально-виховного процесу, поліпшення умов навчання і харчування учнів</t>
  </si>
  <si>
    <t>ТОВ "БУД ВІК" від 23.09.2016 №13-0392-Е-КЧ</t>
  </si>
  <si>
    <t>розпорядження Старобільської РДА від 26.08.2016 №273</t>
  </si>
  <si>
    <t>Капітальний ремонт Лиманської ЗОШ І-ІІІ ступенів по вул. Піщана 1 с. Лиман Старобільського району, Луганської області</t>
  </si>
  <si>
    <t>оптимізація використання енергоресурсів, поліпшення умов для харчування учнів, занять спортом та спортивно-масових заходів школи</t>
  </si>
  <si>
    <t>ТОВ "БУД ВІК" від 25.09.2016 №13-0393-Е-КЧ</t>
  </si>
  <si>
    <t>розпорядження Старобільської РДА від 26.08.2016 №274</t>
  </si>
  <si>
    <t>Капітальний ремонт будівель Троїцької гімназії Троїцького району Луганської області, розташованої за адресою: вул. Маяковського, буд. 20А, смт. Троїцьке, Троїцького району Луганської області</t>
  </si>
  <si>
    <t>Створення сприятливих умов для проведення навчально-виховного процесу; поліпшення якості освіти; дотримання санітарних норм у приміщенні; покращення естетичного вигляду будівлі школи.</t>
  </si>
  <si>
    <t>ТОВ "ЛУГЕКСПЕРТИЗА" від 16.01.2017 № 16/01-17-1к</t>
  </si>
  <si>
    <t>Наказ Троїцької райдержадміністрації від 17.01.2017 №7-АГ</t>
  </si>
  <si>
    <t>Створення умов для сімейного відпочинку, фізичного та культурного розвитку дітей і молоді територіальної громади міста Кремінна Луганської області</t>
  </si>
  <si>
    <t>10- дитячі майданчики, 6 - спортивні майданчики</t>
  </si>
  <si>
    <t>«Капітальний ремонт автодороги по вул. І.Франка в м.Кремінна Луганської області»</t>
  </si>
  <si>
    <t>1424 м2</t>
  </si>
  <si>
    <t>Експертний звіт ТОВ "Лугекспертиза" від 25.03.2016 №25/03-16-2к</t>
  </si>
  <si>
    <t>Рішення виконавчого комітету Кремінської міської ради від 30.03.2016 №73</t>
  </si>
  <si>
    <t>«Капітальний ремонт автодороги по пров. Мечнікова в м.Кремінна Луганської області»</t>
  </si>
  <si>
    <t>2478,59 м2</t>
  </si>
  <si>
    <t>Експертний звіт ТОВ "Лугекспертиза" від 25.04.2016 №25/04-16-5к</t>
  </si>
  <si>
    <t>Рішення виконавчого комітету Кремінської міської ради від 31.05.2016 №115</t>
  </si>
  <si>
    <t>«Капітальний ремонт автодороги по пров. Радищева в м.Кремінна Луганської області»</t>
  </si>
  <si>
    <t>3560,43 м2</t>
  </si>
  <si>
    <t>Експертний звіт ТОВ "Лугекспертиза" від 25.03.2016 №25/03-16-5к</t>
  </si>
  <si>
    <t>Рішення виконавчого комітету Кремінської міської ради від 30.03.2016 №83</t>
  </si>
  <si>
    <t>«Капітальний ремонт автодороги по вул. Шевченко в м.Кремінна Луганської області»</t>
  </si>
  <si>
    <t>4848,8 м2</t>
  </si>
  <si>
    <t>Експертний звіт ТОВ "Лугекспертиза" від 25.03.2016 №25/03-16-8к</t>
  </si>
  <si>
    <t>Рішення виконавчого комітету Кремінської міської ради від 30.03.2016 №79</t>
  </si>
  <si>
    <t>«Капітальний ремонт автодороги по вул. Слобожанська в м.Кремінна Луганської області»</t>
  </si>
  <si>
    <t>5262,9 м2</t>
  </si>
  <si>
    <t>Експертний звіт ТОВ "Лугекспертиза" від 25.03.2016 №25/03-16-7к</t>
  </si>
  <si>
    <t>Рішення виконавчого комітету Кремінської міської ради від 30.03.2016 №77</t>
  </si>
  <si>
    <t>«Капітальний ремонт автодороги по пл. Паркова (від вул. Хвойна до вул. Слобожанська) в м.Кремінна Луганської області»</t>
  </si>
  <si>
    <t>4016,35 м2</t>
  </si>
  <si>
    <t>Експертний звіт ТОВ "Лугекспертиза" від 25.03.2016 №25/03-16-9к</t>
  </si>
  <si>
    <t>Рішення виконавчого комітету Кремінської міської ради від 30.03.2016 №80</t>
  </si>
  <si>
    <t>«Капітальний ремонт автодороги по вул. Джерельна в м.Кремінна Луганської області»</t>
  </si>
  <si>
    <t>3960,43 м2</t>
  </si>
  <si>
    <t>Експертний звіт ТОВ "Лугекспертиза" від 25.03.2016 №25/03-16-1к</t>
  </si>
  <si>
    <t>Рішення виконавчого комітету Кремінської міської ради від 30.03.2016 №72</t>
  </si>
  <si>
    <t>«Капітальний ремонт автодороги по вул. Железнодорожна в м.Кремінна Луганської області»</t>
  </si>
  <si>
    <t>2291,45 м2</t>
  </si>
  <si>
    <t>Експертний звіт ТОВ "Лугекспертиза" від 25.04.2016 №25/04-16-2к</t>
  </si>
  <si>
    <t>Рішення виконавчого комітету Кремінської міської ради від 31.05.2016 №107</t>
  </si>
  <si>
    <t>«Капітальний ремонт автодороги по вул. Титова (від вул. Шевченко до пров. Нагорний з виїздом на вул. Банкова в м.Кремінна Луганської області»</t>
  </si>
  <si>
    <t>Експертний звіт ТОВ "Лугекспертиза" від 25.04.2016 №25/04-16-7к</t>
  </si>
  <si>
    <t>Рішення виконавчого комітету Кремінської міської ради від 31.05.2016 №112</t>
  </si>
  <si>
    <t>«Капітальний ремонт автодороги по вул. Клубна в м.Кремінна Луганської області»</t>
  </si>
  <si>
    <t>2869,63 м2</t>
  </si>
  <si>
    <t>Експертний звіт ТОВ "Лугекспертиза" від 25.03.2016 №25/03-16-11к</t>
  </si>
  <si>
    <t>Рішення виконавчого комітету Кремінської міської ради від 30.03.2016 №74</t>
  </si>
  <si>
    <t>«Капітальний ремонт автодороги по пров. Медовий в м.Кремінна Луганської області»</t>
  </si>
  <si>
    <t>2456,57 м2</t>
  </si>
  <si>
    <t>Експертний звіт ТОВ "Лугекспертиза" від 25.03.2016 №25/03-16-4к</t>
  </si>
  <si>
    <t>Рішення виконавчого комітету Кремінської міської ради від 30.03.2016 №82</t>
  </si>
  <si>
    <t>«Капітальний ремонт автодороги по пров. Спортивний в м.Кремінна Луганської області»</t>
  </si>
  <si>
    <t>4399,19 м2</t>
  </si>
  <si>
    <t>Експертний звіт ТОВ "Лугекспертиза" від 25.03.2016 №25/03-16-10к</t>
  </si>
  <si>
    <t>Рішення виконавчого комітету Кремінської міської ради від 30.03.2016 №85</t>
  </si>
  <si>
    <t>«Капітальний ремонт автодороги по пров. Садовий в м.Кремінна Луганської області»</t>
  </si>
  <si>
    <t>1900,43 м2</t>
  </si>
  <si>
    <t>Експертний звіт ТОВ "Лугекспертиза" від 25.03.2016 №25/03-16-14к</t>
  </si>
  <si>
    <t>Рішення виконавчого комітету Кремінської міської ради від 30.03.2016 №84</t>
  </si>
  <si>
    <t>«Капітальний ремонт автодороги по вул. Набережна в м.Кремінна Луганської області»</t>
  </si>
  <si>
    <t>3897,5 м2</t>
  </si>
  <si>
    <t>Експертний звіт ТОВ "Лугекспертиза" від 25.04.2016 №25/04-16-6к</t>
  </si>
  <si>
    <t>Рішення виконавчого комітету Кремінської міської ради від 31.05.2016 №111</t>
  </si>
  <si>
    <t>«Капітальний ремонт автодороги по вул. Кутузова в м.Кремінна Луганської області»</t>
  </si>
  <si>
    <t>3716,8 м2</t>
  </si>
  <si>
    <t>Експертний звіт ТОВ "Лугекспертиза" від 25.04.2016 №25/04-16-3к</t>
  </si>
  <si>
    <t>Рішення виконавчого комітету Кремінської міської ради від 31.05.2016 №109</t>
  </si>
  <si>
    <t>«Капітальний ремонт автодороги по вул. Шахтна в м.Кремінна Луганської області»</t>
  </si>
  <si>
    <t>4850,0 м2</t>
  </si>
  <si>
    <t>Експертний звіт ТОВ "Лугекспертиза" від 25.04.2016 №25/04-16-9к</t>
  </si>
  <si>
    <t>Рішення виконавчого комітету Кремінської міської ради від 31.05.2016 №114</t>
  </si>
  <si>
    <t>Троїцький район</t>
  </si>
  <si>
    <t xml:space="preserve">«Капітальний ремонт  будівлі амбулаторії загальної практики сімейної медицини с.Тополі, Троїцького раойна, Луганської області»
</t>
  </si>
  <si>
    <t>ТОВ "Лугекспертиза" № 18/04-16-6к від 18.04.2016</t>
  </si>
  <si>
    <t>Наказ від 15.06.2016 № 26/5</t>
  </si>
  <si>
    <t xml:space="preserve">Ціль 1. Підвищення рівня конкурентоспроможності регіонів: пріоритетний розвиток сфери сільської соціальної інженерної інфраструктури (насамперед автомобільних доріг, телекомунікацій та інших засобів інформаційного забезпечення, об'єктів комунального господарства, сфери освіти та охорони здоров'я.                                                                                  Ціль 2. Територіальна соціально-економічна інтеграція і просторовий розвиток: виконання завдань і здійснення заходів, спрямованих на вирішення актуальних проблемних питань Донецької та Луганської областей, Автономної Республіки Крипм та м. Севастополя </t>
  </si>
  <si>
    <t>«Капітальний ремонт Троїцької гімназії Троїцького району Луганської області»</t>
  </si>
  <si>
    <t>благоустрій теритрії 4208 кв.м.</t>
  </si>
  <si>
    <t>ТОВ "Лугекспертиза" № 03/06-16-5к від 03.06.2016</t>
  </si>
  <si>
    <t>Наказ по відділу освіти Троїцької РДА Луганської області  від 08.06.2016 № 48-АГ</t>
  </si>
  <si>
    <t>ремонт санвузлів, водопровода, внутрішня каналізації, благоустрій теритрорії</t>
  </si>
  <si>
    <t xml:space="preserve">Ціль1. Підвищення рівня конкурентоспроможності регіонів: пріоритетний розвиток сфери сільської соціальної інженерної інфраструктури (насамперед автомобільних доріг, телекомунікації та інших засобів інформаційного забезпечення, об'єктів комунального господарства, сфери освіти та охорони здоров'я                       Ціль 2. Територіальна соціальн-економічна інтеграція і просторовий розвиток: виконання завдань і здійснення заходів , спрямованих на вирішення актуальних проблемних питань Донецької та Луганської областей,Автономної республіки Крим та м.Севастополя                </t>
  </si>
  <si>
    <t>«Капітальний ремонт Троїцької ЗОШ 1-3 ст. Троїцького району Луганської області»</t>
  </si>
  <si>
    <t>ремонт спортзалу, заміна 20 вікон, заміна освіщення</t>
  </si>
  <si>
    <t>Наказ по відділу освіти Троїцької РДА Луганської області  від 13.06.2016 № 49-АГ</t>
  </si>
  <si>
    <t>заміна 51 вікна на енергозберігаючі , 7 дверей, ремонт санвузлів,  ремонт отмостки, цоколю т а сходів</t>
  </si>
  <si>
    <t>ТОВ "Лугекспертиза" № 03/06-16-1к від 03.06.2016</t>
  </si>
  <si>
    <t>Наказ по відділу освіти Троїцької РДА Луганської області  від 13.06.2016 № 51-АГ</t>
  </si>
  <si>
    <t xml:space="preserve">Попаснянський район </t>
  </si>
  <si>
    <t>Капітальний ремонт асфальтобетонного покриття автомобільної дороги по вул. Первомайська у м. Попасна Луганської області</t>
  </si>
  <si>
    <t>Капітальний ремонт асфальтобетонного покриття 21,720 тис м кв (із загальної площі автомобільної дороги 48,696 тис.м кв) дозволить покращити стан дорожнього покриття на 45%.</t>
  </si>
  <si>
    <t>0</t>
  </si>
  <si>
    <t>ТОВ "БУД-ВІК" № 13-04-29-Е-КЧ від 26.11.2015</t>
  </si>
  <si>
    <t>Розпорядження Попаснянського міського голови від 27.11.2015 № 197</t>
  </si>
  <si>
    <t>Проект відповідає цілям і завданням Державної Стратегії регіонального розвитку на період до 2020 року, затвердженої постановою Кабінету Міністрів України від 6 серпня 2014 р. № 385 та Стратегії регіонального розвитку Луганської області на період до 2020 року. Підвищення рівня конкурентоспроможності регіонів - відновлення безпеки життєдіяльності та економічна реабілітація Луганської та Донецької областей.  Територіальна соціально-економічна інтеграція і просторовий розвиток - відновлення безпеки життєдіяльності та економічна реабілітація  Луганської області:  відновлення пошкодженої інфпаструктури доріг, залізничної інфраструктури, електричних та водопровідних мереж.</t>
  </si>
  <si>
    <t>Капітальний ремонт асфальтобетонного покриття автомобільної дороги по вул. Кошевого у м. Попасна Луганської області</t>
  </si>
  <si>
    <t>Капітальний ремонт асфальтобетонного покриття 10105 тис.м кв (із загальної площі автомобільної дороги 13,104 тис м кв) дозволить покращити стан дорожнього покриття на 77%.</t>
  </si>
  <si>
    <t>ТОВ "БУД-ВІК" № 13-04-85-Е-КЧ від 25.12.2015</t>
  </si>
  <si>
    <t>Розпорядження Попаснянського міського голови від 29.12.2015 № 240</t>
  </si>
  <si>
    <t>Капітальний ремонт асфальтобетонного покриття автомобільної дороги по пров. Лермонтова у м. Попасна Луганської області</t>
  </si>
  <si>
    <t>Капітальний ремонт асфальтобетонного покриття 8300 тис.м кв (із загальної площі автомобільної дороги 8300 тис м кв) лозволить покращити стан дорожнього покриття на 100%.</t>
  </si>
  <si>
    <t>ТОВ "БУД-ВІК"  № 13-0484-Е-КЧ від 25.12.2015</t>
  </si>
  <si>
    <t>Розпорядження Попаснянського міського міського голови від 29.12.2015 № 241</t>
  </si>
  <si>
    <t>Капітальний ремонт асфальтобетонного покриття автомобільної дороги по пров. Стандартному у м. Попасна Луганської області</t>
  </si>
  <si>
    <t>Капітальний ремонт асфальтобетонного покриття 2900 тис м кв (із загальної площі 13340 тис м кв) дозволить покращити стан дорожнього покриття на 25%.</t>
  </si>
  <si>
    <t>ТОВ "БУД-ВІК" № 13-0486-Е-КЧ від 25.12.2015</t>
  </si>
  <si>
    <t>Розпорядження Попаснянського міського голови від 29.12.2015 № 239</t>
  </si>
  <si>
    <t>Реконстукція: утеплення огороджувальних конструкцій будівлі КЗ "Дошкільний навчальний заклад (ясла-садок) №1"</t>
  </si>
  <si>
    <t>ТОВ "БУД-ВІК", 17 грудня 2015 р., №13-0463-Е-КЧ</t>
  </si>
  <si>
    <t>Державна стратегія: Ціль 2.
Територіальна соціально-економічна інтеграція і просторовий розвиток:       
-підтримка діяльності загальноосвітніх навчальних закладів;
- удосконалення системи шкільної освіти та створення умов для діяльності загальноосвітніх навчальних закладів як координаційних центрів виховної та організаційно-методичної роботи в районі;
- розкриття здібностей особистості, забезпечення пріоритетів загальнолюдських цінностей.
Регіональна стратегія: 
  Стратегія розвитку Луганської області до 2020 року.   
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збереження і зміцнення здоров’я населення, формування духовно багатої, інтелектуально розвиненої людини, охорону навколишнього природного середовища</t>
  </si>
  <si>
    <t>ТОВ "БУД-ВІК", 17 грудня 2015 р., №13-0465-Е-КЧ</t>
  </si>
  <si>
    <t>Реконструкція: утеплення 
огороджувальних конструкцій будівлі 
Попаснянської ЗОШ  І-ІІІ ст. №1 Попаснянської районної ради 
Луганської області</t>
  </si>
  <si>
    <t>ТОВ "БУД-ВІК", 17 грудня 2015 р., №13-0467-Е-КЧ</t>
  </si>
  <si>
    <t>Наказ №241-к від 20.05.2016р, Відділ освіти Попаснянської РДА</t>
  </si>
  <si>
    <t>Реконструкція: утеплення 
огороджувальних конструкцій будівлі 
Попаснянської ЗОШ  І-ІІІ ст. №24 Попаснянської районної ради 
Луганської області</t>
  </si>
  <si>
    <t>ТОВ "БУД-ВІК", 17 грудня 2015 р., №13-0466-Е-КЧ</t>
  </si>
  <si>
    <t>Наказ №240-к від 20.05.2016р, Відділ освіти Попаснянської РДА</t>
  </si>
  <si>
    <t>Ціль 1.  Підвищення рівня конкурентоспроможності регіонівпідтримка підприємств, діяльність яких спрямована на підвищення рівня енергоефективності в регіонах, збільшення частки енергії, отриманої з відновлюваних джерел та альтернативних видів палива; раціональне використання природно-ресурсного потенціалу, збереження культурної спадщини та найцінніших природних територій
Виконання та фінансування завдань Стратегії під час реалізації державних цільових, галузевих та бюджетних програм
 10)диверсифікація джерел енергопостачання та підвищення рівня енергоефективності в регіонах, у тому числі під час реалізації галузевої програми енергоефективності та енергозбереження на період до 2017 року;
 11) відновлення безпеки життєдіяльності та економічна реабілітація Донецької та Луганської областей</t>
  </si>
  <si>
    <t>Капітальний ремонт приміщень Врубівської ЗОШ І-ІІІ ступенів, яка розташована  за адресою: Луганська область, Попаснянський район, смт. Врубівка, вул. Артема, 1</t>
  </si>
  <si>
    <t>ТОВ "Лугекспертиза", 25 серпня 2015 р., №25/08-15-12к</t>
  </si>
  <si>
    <t>Наказ №244-к від 20.05.2016р, Відділ освіти Попаснянської РДА</t>
  </si>
  <si>
    <t>Ціль 2.
Територіальна соціально-економічна інтеграція і просторовий розвиток:       
- підтримка діяльності загальноосвітніх навчальних закладів закладів;
- удосконалення системи шкільної освіти та створення умов для діяльності загальноосвітніх навчальних закладів як координаційних центрів виховної та організаційно-методичної роботи в районі;
- розкриття здібностей особистості,забезпечення пріоритетів загальнолюдських цінностей;
  Стратегія розвитку Луганської області до 2020 року.   
Стратегічний напрямок(ціль 3)
Розвиток людського потенціалу та соціальна справедливість передбачає підвищення рівня життя населення,ефективне використання трудових ресурсів, збереження і зміцнення здоров’я населення, формування духовно багатої, інтелектуально розвиненої людини, охорону навколишнього природного середовища</t>
  </si>
  <si>
    <t>Підтримка розроблення генерального плану, плану зонування та детального плану території міста Гірське</t>
  </si>
  <si>
    <t>один рік</t>
  </si>
  <si>
    <t>Ціль 1. Підвищення рівня конкурентоспроможності регіонів Підтримка розроблення містобудівної документації для населених пунктів (зонінг, детальні плани територій)                                                                  Ціль 2. Підвищення рівня конкурентоспроможності .Підвищення ефективності використання внутрішніх факторів розвитку регіону.</t>
  </si>
  <si>
    <t>Підтримка розроблення генерального плану, детального плану та плану зонування територіі міста Золоте</t>
  </si>
  <si>
    <t>Ціль 1. Підвищення рівня конкурентоспроможності регіонів Підтримка розроблення містобудівної документації для населених пунктів (зонінг, детальні плани територій)</t>
  </si>
  <si>
    <t xml:space="preserve">Розробка топографічного, генерального плану та плану зонування міста Попасна </t>
  </si>
  <si>
    <t>розпорядження № 231 від 25.07.2016</t>
  </si>
  <si>
    <t xml:space="preserve">Ціль 1. Підвищення рівня конкурентоспроможності регіонів Підтримка розроблення містобудівної документації для населених пунктів (зонінг, детальні плани територій.                                                       </t>
  </si>
  <si>
    <t>Капітальний ремонт асфальтобетонного покриття автомобільної дорогипо вулицях Дружби, Поштова (від будинку №1 до будинку №7), проїзд з вулиці Поштова (від будинку №1) до вулиці Папаніна та по вулиці Папаніна селища Вовчоярівка Попаснянського району Луганської області</t>
  </si>
  <si>
    <t>Капітальний ремонт автомобільного покриття 11250 кв.м</t>
  </si>
  <si>
    <t>розпорядження №46 від 30.08.2016</t>
  </si>
  <si>
    <t xml:space="preserve">Ціль 1. Підвищення рівня конкурентоспроможності регіонів Підтримка розроблення містобудівної документації для населених пунктів (зонінг, детальні плани територій.                                                                          Ціль 2. Територіальна соціально-економічна інтеграція і просторовий розвиток                                                                                                                          </t>
  </si>
  <si>
    <t>Капітальний ремонт авсфальтобетонного покриття автомобільної дороги від перехрестя вулиць Поштовою та Мира, вул. Мира, вул. Дорожна селища Вовчоярівка Попаснянського району Луганської області</t>
  </si>
  <si>
    <t>Капітальний ремонт автомобільного покриття 5000 кв.м</t>
  </si>
  <si>
    <t>сприяння створенню комфортних умов для взаємодії державної установи з громадою та належному забезпеченню населення послугами державних установ</t>
  </si>
  <si>
    <t>ТОВ "БУД-ВІК" від 16.01.2017 № 13-0005-Е-КЧ</t>
  </si>
  <si>
    <t>розпорядження Новопсковської районної ради  від 20.01.2017 № 07</t>
  </si>
  <si>
    <t>Ціль 2. Територіальна соціально-економічна інтеграція і просторовий розвиток. Ціль 2. Підвищення спроможності місцевої влади в умовах децентралізації та інформатизації, оперативної цілі. 2.1. Створення та посилення ОТГ 2.1.1 Підтримати процес створення ОТГ та сприяння у подальшому розвитку Стратегії розвитку Луганської області до 2020 року</t>
  </si>
  <si>
    <t>Капітальний ремонт з термомодернізаційним ефектом дошкільного навчального закладу "Суржанський" смт. Новоайдар Луганської області"</t>
  </si>
  <si>
    <t>покращення теплового режиму дошкільного закладу на 7 градусів (до 21 градусів згідно санітарним нормам; економія природного газу становитиме 13,000 тис.куб.м.; дотримання санітарно - гігієнічних норм.</t>
  </si>
  <si>
    <t>ТОВ "БУД-ВІК" від 16.01.2017 № 13-0009-Е-КЧ</t>
  </si>
  <si>
    <t>наказ Новопсковської РДА від 18.01.2017 № 16</t>
  </si>
  <si>
    <t>Ціль 2. Територіальна соціально-економічна інтеграція і просторовий розвиток. Забезпечення комфортного та безпечного життєвого серидовища для людини незалежно від місця її проживання. Підвищення стандартів життя  в сільській місцевості. Стратегія розвитку Луганської області до 2020 року. Ціль 1. Відновлення критичної інфраструктури та послуг.  1.2. Відновлення та розбудова систем з надання якісних і доступних державних та муніципальних послуг. Завдання 1.2.4. Покращити доступ до якісних медичних, освітніх та соціальних послуг. Ціль.2 Підвищення спроможності місцевої влади в умовах децентралізації. 2.3. Посилення спроможності громад у сфері надання якісних послуг.</t>
  </si>
  <si>
    <t>Капітальний ремонт з термомодернізаційним ефектом НВК Новоохтирська ЗОШ І-ІІІ ступенів Новоайдарського району Луганської області</t>
  </si>
  <si>
    <t>економія природного газу становитиме 6,000 тис.куб. метрів на 60,000 тис.грн. щорічно; покращення теплового режиму навчально-виховного комплексу на 7 градусів; дотримання санітарно-гігієнічних норм</t>
  </si>
  <si>
    <t>ТОВ "БУД-ВІК" від 16.01.2017 № 13-0015-Е-КЧ</t>
  </si>
  <si>
    <t>наказ Новопсковської РДА від 18.01.2017 № 18</t>
  </si>
  <si>
    <t>Капітальний ремонт з термомодернизаційним ефектом Новоохтирського терапевтичного відділення №2 Новоайдарського РТМО смт. Новоайдар Луганської області</t>
  </si>
  <si>
    <t>Забезпечення населення району доступною якісною медичною допомогою, створення належних умовдля роботи персоналу та медичного обслуговування паціентів похилого віку. Ефективне споживання енергоносіїв, зниження споживання теплової енергії на 25%</t>
  </si>
  <si>
    <t>ТОВ "БУД-ВІК" від 16.01.2017 № 13-0007-Е-КЧ</t>
  </si>
  <si>
    <t>розпорядження Новопсковської РДА від 19.01.2017 № 15</t>
  </si>
  <si>
    <t>Ціль 2. Територіальна соціально-економічна інтеграція і просторовий розвиток. На створення умов для формування здорового населення шляхом профілактики для людей незалежно від їх місця проживання. Профілактика та забезпечення раннього виявлення захворювань насамперед серед населення, що мешкає в сільській місцевості. Стратегія розвитку Луганської області до 2020 року. Ціль 1. Відновлення критичної інфраструктури та послуг.   Завдання 1.2.1. відновлення та розбудова системи з подання якісних і доступних державних та муніципальних послуг. 1.2.4. Покращити доступ до якісних медичних та соціальних послуг</t>
  </si>
  <si>
    <t>Придбання лапароскопічної стойки Новоайдарського РТМО, розташованого по вул. Незалежності, 20"з", смт. Новоайдар Луганської області"</t>
  </si>
  <si>
    <t>Досягнути зниження щороку не менш як на 20% рівня захворюваності та смертності; забезпечити 67539 осіб населення якісною медичною допомогою; створити належні умови для роботи персоналу та медичного обслуговування населення</t>
  </si>
  <si>
    <t>Ціль 2. Територіальна соціально-економічна інтеграція і просторовий розвиток. На створення умов для формування здорового населення шляхом профілактики для людей незалежно від їх місця проживання. Профілактика та забезпечення раннього виявлення захворювань насамперед серед населення, що мешкає в сільській місцевості. Стратегія розвитку Луганської області до 2020 року. 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збереження і зміцнення здоров'я населення, формування духовно багатої інтелектуально розвиненої людини, охорону навколишнього серидовища</t>
  </si>
  <si>
    <t>Придбання шкільного автобусу для НВК Кримська ЗОШ - ДНЗ в с. Кримське, вул.Миру,27, Новоайдарського району Луганської област</t>
  </si>
  <si>
    <t>Безпечне, регулярне і безоплатне перевезення 40 учнів, 10 дітей ДНЗ, 10 учителів, 2 робітників навчально-виховного комплексу в селі Кримське до місця навчання, роботи і додому, поліпшення освітнього рівня населення.</t>
  </si>
  <si>
    <t>Ціль 2. Територіальна соціально-економічна інтеграція і просторовий розвиток. На створення умов для формування здорового населення шляхом профілактики для людей незалежно від їх місця проживання. Профілактика та забезпечення раннього виявлення захворювань насамперед серед населення, що мешкає в сільській місцевості. Стратегія розвитку Луганської області до 2020 року. Ціль 1. Відновлення критичної інфраструктури та послуг. 1.2. Відновлення та розбудова систем з надання якісних і доступних державних і муніципальних послуг. 1.2.4. Покращити доступ до якісних медичних, освітніх та соціальних послуг. Ціль 2. Підвищення спроможності місцевої влади в умовах децентралізації.2.3. Посилення спроможності громад у сфері надання якісних послуг населенню. 2.3.2. Посилити спроможність громад у сфері надання якісних послуг освіти.</t>
  </si>
  <si>
    <t>Капітальний ремонт з термомодернизаційним ефектом дошкільного навчального закладу "Сонечко" смт. Новоайдар Луганської області"</t>
  </si>
  <si>
    <t>покращення теплового режиму дошкільного закладу на 7 градусів ; економія природного газу  становитиме 4,807 тис.куб. метрів на 48,000 тис. грн. щорічно; дотримання санітарно - гігієнічних норм</t>
  </si>
  <si>
    <t>ТОВ "БУД ВІК" від 16.01.2017 №13-0010-Е-КЧ</t>
  </si>
  <si>
    <t>наказ Новоайдарської РДА від 18.01.2017 №17</t>
  </si>
  <si>
    <t>Цыль 2. Територіальна соціально-економічна інтеграція і просторовий розвиток. Забезпечення комфортного та безпечного життєвого середовища для людини незалежно від місця її проживання. Підвищення стандартів життя в сільській місцевості.  Стратегія розвитку Луганської області до 2020 року. Ціль 1. Відновлення критичної інфраструктури та послуг. 1.2. Відновлення та розбудова систем з надання якісних і доступних державних та муніципальних послуг. 1.2.4. Покращити доступ до якісних медичних, освітніх та соціальних послуг. Ціль 2. Підвищення спроможності місцевої влади в умовах децентралізації.2.3. Посилення спроможності громад у сфері надання якісних послуг населенню. 2.3.2. Посилити спроможність громад у сфері надання якісних послуг освіти.</t>
  </si>
  <si>
    <t>Генеральний план та план зонування теритторії  с. Колядівка Колядівської сільської ради Новоайдарського району Луганської області</t>
  </si>
  <si>
    <t>Капітальний ремонт з термомодернизаційним ефектом Штормівської амбулаторії сімейного лікаря Новоайдарського ЦПМСД Луганської області</t>
  </si>
  <si>
    <t>Зменшення бюджетних витрат на утримання установи, на закупівлю дров на 15 м3, що становить 7662,00 грн. Забезпечення належних умов праці для медичного персоналу та зменшення витрат на оплату лікарняних листів співробітників</t>
  </si>
  <si>
    <t>ТОВ "БУД-ВІК" від 16.01.2017 №13-0008-Е-КЧ</t>
  </si>
  <si>
    <t>розпорядження Новоайдарської РДА від 19.01.2017 №12</t>
  </si>
  <si>
    <t xml:space="preserve">Ціль 2. Територіальна соціально-економічна інтеграція і просторовий розвиток. Забезпечення комфортного та безпечного життєвого серидовища для людини незалежно від місця її проживання. Створення умов для формування здорового населення. Підвищення спроможності місцевої влади в умовах децентралізації та інформатизації. 2.3 Посилення спроможності громад у сфері надання якісних послуг населенню. 2.3.1 Посилити спроможність громад у сфері надання якісних соціальних послуг.  1.2.4  Покращити доступ до якісних медичних </t>
  </si>
  <si>
    <t>Капітальний ремонт лікарського корпусу Новоайдарського РТМО з термомодернизаційним ефектом смт. Новоайдар Луганської області</t>
  </si>
  <si>
    <t>Збереження будівлі і продовження терміну її експлуатації. Ефективне споживання енергоносіїв, зниження споживання теплової енергії на 25%, що в грошовому еквіваленті складе 218,889 тис.грн.</t>
  </si>
  <si>
    <t>ТОВ "БУД-ВІК" від 16.01.2017 №13-0004-Е-КЧ</t>
  </si>
  <si>
    <t>розпорядження Новоайдарської РДА від 19.01.2017 №14</t>
  </si>
  <si>
    <t>Ціль 2. Територіальна соціально-економічна інтеграція і просторовий розвиток: На створення умов для формування здорового населення шляхом профілактико для людей незалежно від їх місця проживання. Профілактика та забезпечення раннього виявлення захворювань насамперед серед населення, що мешкає в сільській місцевості. Ціль 1. Відновлення критичної інфраструктури та послуг. 1.2.1 відновлення та розбудова системи з подання якісних і доступних державних та муніципальних послуг. 1.2.4 Покращити доступ до якісних медичних та соціальних послуг</t>
  </si>
  <si>
    <t>Придбання автомобіля для Новоайдарського РТМО, розташованого по вул.Незалежності, 20 "з", смт. Новоайдар Луганської області</t>
  </si>
  <si>
    <t>Забезпечення сільського населення доступною якісною медичною допомогою, створення належних умов для роботи персоналу та медичного обслуговування населення</t>
  </si>
  <si>
    <t>Ціль 2. Територіальна соціально-економічна інтеграція і просторовий розвиток: На створення умов для формування здорового населення шляхом профілактико для людей незалежно від їх місця проживання. Профілактика та забезпечення раннього виявлення захворювань насамперед серед населення, що мешкає в сільській місцевості. 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збереження і зміцнення здоров'я населення, формування духовно багатої, інтелектуально розвиненої людини, охорону навколишнього середовища.</t>
  </si>
  <si>
    <t>Капітальний ремон з термомодернизаційним ефектом будівлі Новоайдарського територіального центру соціального обслуговування (надання соціальних послуг) смт. Новоайдар Луганської області</t>
  </si>
  <si>
    <t>підвищення рівня комфорту перебування персоналу та надання населенню соціальних послуг, нормалізація температурного режиму.</t>
  </si>
  <si>
    <t>ТОВ "БУД-ВІК" від 16.01.2017 №13-0006-Е-КЧ</t>
  </si>
  <si>
    <t>наказ Новоайдарської РДА від 18.01.2017 №1</t>
  </si>
  <si>
    <t xml:space="preserve">Ціль 2. Територіальна соціально-економічна інтеграція і просторовий розвиток: відновлення безпеки життєдіяльності та економічна реабілітація Донецької та Луганської областей. Стратегія розвитку Луганської області до 2020 року.  Ціль 2. Підвищення спроможності місцевої влади в умовах децентралізації та інформатизації. 2.3. Посилення спроможності громадн у сфері надання якісних послуг населенню. 2.3.1 Посилити спроможність громадян у сфері надання якісних соціальних послуг. </t>
  </si>
  <si>
    <t>Розроблення генерального плану та плану зонування території с.Бахмутівка Бахмутівської сільської ради Новоайдарського району Луганської області</t>
  </si>
  <si>
    <t>Капітальний ремонт з термодернізаційним ефектом Новоохтирської амбулаторії сімейного лікаря Новоайдарського ЦПМСД Луганської області</t>
  </si>
  <si>
    <t>Економія бюджетних витрат на утримання установи 10 м3 дров, що становти 5110 грн. Забезпечення належних умов праці для медичного персоналу та зменшення витрат на оплату лікарських листів співробітників</t>
  </si>
  <si>
    <t>ТОВ "БУД-ВІК" від 16.01.2017 №13-0003-Е-КЧ</t>
  </si>
  <si>
    <t>наказ Новоайдарської РДА від 19.01.2017 №11</t>
  </si>
  <si>
    <t>Генеральний план та план зонування території с. Вовкодаєве Колядівської сільської ради Новоайдарського району Луганської області</t>
  </si>
  <si>
    <t>Генеральний план поєднаний з планом зовування території с. Смолянинове Смолянинівської сільської ради Новоайдарського району Луганської області</t>
  </si>
  <si>
    <t>Генеральний план та план зонування території с. Новоохтирка Новоохтирської сільської ради Новоайдарського району Луганської області</t>
  </si>
  <si>
    <t>Генеральний план смт. Новоайдар Луганської області, поєднаний з планом зонування території</t>
  </si>
  <si>
    <t>створення топографо-геодезична основа території селища та виготовлено містобудівна документація  - генеральний план смт. Новоайдар; план зонування території селища; організовано благоустрій та озеленення; визначено потреби у підприємствах та установах обслуговування місць їх розташувань</t>
  </si>
  <si>
    <t>Розроблення генерального плану та плану зонування території села Райгородка Райгородської сільської ради Новоайдарського району Луганської області</t>
  </si>
  <si>
    <t>Генеральний план, суміщений з проектом детального планування,  території с-ща Побєда Побєдівської селищної ради Новоайдарського району Луганської області</t>
  </si>
  <si>
    <t>ДСНС Мін-во</t>
  </si>
  <si>
    <t>Управління МНС обладміністрації</t>
  </si>
  <si>
    <t>2015-2016-2017</t>
  </si>
  <si>
    <t>Реконструкція водопровідної мережі с.Петрівське, старобільського району, Луганської області</t>
  </si>
  <si>
    <t xml:space="preserve">Реконструкція водопровідної мережі села Веселе, Старобільського району,      луганської області </t>
  </si>
  <si>
    <t>Капітальний ремонт системи опалення будівлі амбулаторії загальної практикисімейної медецини смт Троїцьке, вул.Виноградна 11, Троїцького районуц Луганської області</t>
  </si>
  <si>
    <t>Капітальний ремонт Покровської амбулаторії загальної практики сімейної медецини . Комунальний заклад Троїцький районний центр первинної медико-санітарної допомоги, за адресою: вул. Радянська, 69 с. Покровське, Троїцького району</t>
  </si>
  <si>
    <t>Упраління МЧС Луганської обласної державної адміністрації</t>
  </si>
  <si>
    <t>УКБ облдержадміністрації</t>
  </si>
  <si>
    <t>Департамент охорони здоров"я</t>
  </si>
  <si>
    <t>Міністерство освіти та науки</t>
  </si>
  <si>
    <t>до 09.12.2016</t>
  </si>
  <si>
    <t>до 20.01.2017</t>
  </si>
  <si>
    <t>Капітальний ремонт внутрішніх приміщень центральної районної бібіліотеки за адресою : Луганська область, Біловодський район, смт. Біловодськ, вул. Центральна,107</t>
  </si>
  <si>
    <t>наказ УЖКХ № 15 від 03.07.2015</t>
  </si>
  <si>
    <t>наказ ВКБ № 65 від 02.06.2015</t>
  </si>
  <si>
    <t>наказ відділу культури Біловодської ОДА № 38 від 20.12.2016</t>
  </si>
  <si>
    <t>ТОВ "БУД ВІК" від 20.12.2016 № 13-0541-Е-КЧ</t>
  </si>
  <si>
    <t>використання нових сучасних стелажів для актуальних виствок, проведення внутрішнього ремонту приміщення бібліотеки дозволить зберігати книжковий фонд у належному стані</t>
  </si>
  <si>
    <t>Сватівський район</t>
  </si>
  <si>
    <t>Капітальний ремонт Оборотнівського сільського будинку культури зі спортзалом за адресою: вул. Михайлівська, буд. 37, с. Оборотнівка, Сватівського району, Луганської області</t>
  </si>
  <si>
    <t>загальна площа будинку культури 920,4 кв.м, спортзалу - 161,0 кв.м</t>
  </si>
  <si>
    <t>рішення Оборотнівської СР № 14/1 від 08.12.2016</t>
  </si>
  <si>
    <t>ТОВ "БУД ВІК" від 08.12.2016 № 13-0529-Е-КЧ</t>
  </si>
  <si>
    <t xml:space="preserve">Реконструкція нежитлової будівлі в соціально-адміністративний центр за адресою: пров. Центральний, 5 у с. Тимонове, Троїцького району,Луганської області </t>
  </si>
  <si>
    <t>ТОВ "БУД ВІК" від 26.10.2016 № 13-0453-Е-КЧ</t>
  </si>
  <si>
    <t>рішення Тимонівської сільської ради №8/3 від 24.11.2016</t>
  </si>
  <si>
    <t>покращення естетичного вигляду соціально-адміністративного центру, збільшення кількості читачів на 20%, збільшення кількості гуртків у сільському клубі на 50%, збільшення книжкового фонду бібліотеки у 2 рази</t>
  </si>
  <si>
    <t>зменшення енерговитрат на водопостачання лікарні за рахунок встановлення сучасного енергозберігаючого обладнання фірми Grundfos</t>
  </si>
  <si>
    <t>створення комфортних умов для перебування 1900хворих на рік у відділенні, поліпшення умов праці 56 медичних працівників</t>
  </si>
  <si>
    <t>забеспечення необхідних умов праці 1900 паціентам на рік, 129 медичним працівникам та технічному персоналу</t>
  </si>
  <si>
    <t>зведення нової будівлі, в якій буде розташовані їдальня, шкільні майстерні, надвірний туалет та 6 класних кімнат</t>
  </si>
  <si>
    <t>забеспечення житлом 12 сімей молодих спеціалістів, в тому числі  ВПО</t>
  </si>
  <si>
    <t>ТОВ "Лугекспертиза" від 23.11.2015 № 23/11-15-1р</t>
  </si>
  <si>
    <t>Наказ УЖКГ від 23.11.2015 № 18-С</t>
  </si>
  <si>
    <t>Оновлення парку сміттєвозних машин м.Рубіжне</t>
  </si>
  <si>
    <t>2 сміттєвоза</t>
  </si>
  <si>
    <t xml:space="preserve">Проект відповідає Державній стратегії регіонального розвитку, затвердженої постановою Кабінету Міністрів України від 06 серпня 2014 року № 385, та відповідної стратегії розвитку регіону в частині: - Завданню №10 „Диверсифікація джерел енергопостачання та підвищення енергоефективності в регіонах шляхом зниження рівня енергоємності наданих послуг, зменшення втрат паливно-енергетичних ресурсів шляхом оновлення основних фондів. стратегічної цілі №1 «Підвищення рівня конкурентоспроможності регіонів. Підвищення ролі та функціональних можливостей міст у подальшому розвитку регіонів” </t>
  </si>
  <si>
    <t>Капітальний ремонт асфальтобетонного покриття дороги по вул. Будівельників в м. Рубіжне</t>
  </si>
  <si>
    <t>ТОВ "Лугекспертиза" від 28.04.2016 № 28/04-16-7к</t>
  </si>
  <si>
    <t>Наказ УЖКГ від 28.04.2016 № 13-С</t>
  </si>
  <si>
    <t>Проект відповідає цілям і завданням Державної Стратегії регіонального розвитку на період до 2020 року, затвердженої постановою Кабінету Міністрів України від 6 серпня 2014 р. № 385,  а саме: Ціль 1.  Підвищення рівня конкурентоспроможності регіонів,            Ціль 2. Територіальна соціально-економічна інтеграція і просторовий розвиток. Також Проект відповідає Стратегії розвитку Луганської області до 2020 року, затвердженої розпорядженням керівника обласної військово-цивільної адміністрації від 26.06.2015 № 272, в частині виконання Цілі 1. Територіальна соціально-економічна інтеграція.</t>
  </si>
  <si>
    <t>Капітальний ремонт асфальтобетонного покриття дороги по вул. Б. Хмельницького в м. Рубіжне</t>
  </si>
  <si>
    <t>ТОВ "Лугекспертиза" від 28.04.2016 № 28/04-16-6к</t>
  </si>
  <si>
    <t>Наказ УЖКГ від 28.04.2016 № 14-С</t>
  </si>
  <si>
    <t>Капітальний ремонт асфальтобетонного покриття дороги по вул. Східна в м. Рубіжне</t>
  </si>
  <si>
    <t>35,885 тис. м² відновленої дороги</t>
  </si>
  <si>
    <t>ТОВ "Лугекспертиза" від 28.04.2016 № 28/04-16-8к</t>
  </si>
  <si>
    <t>Наказ УЖКГ від 28.04.2016 № 12-С</t>
  </si>
  <si>
    <t>Заходи з енергозбереження (заміна віконних та дверних блоків) будівлі Рубіжанської ЗОШ № 9 І-ІІІ ступенів, м. Рубіжне – капітальний ремонт</t>
  </si>
  <si>
    <t>658,09 м² металопластикових вікон</t>
  </si>
  <si>
    <t>ТОВ "Лугекспертиза" від 28.04.2016 № 28/04-16-10к</t>
  </si>
  <si>
    <t>Наказ УЖКГ від 28.04.2016 № 17-С</t>
  </si>
  <si>
    <t>Проект відповідає Державній стратегії регіонального розвитку на період до 2020 року, затвердженої постановою Кабінету Міністрів України від 06 серпня 2014 року № 385 в частині Ціль 1. Територіальна соціально-економічна інтеграція</t>
  </si>
  <si>
    <t>Заходи з енергозбереження (заміна віконних та дверних блоків) будівлі Рубіжанської спеціалізованої школи І-ІІІ ступенів № 2, м. Рубіжне – капітальний ремонт</t>
  </si>
  <si>
    <t>1193,27 м² металопластикових вікон</t>
  </si>
  <si>
    <t>ТОВ "Лугекспертиза" від 28.04.2016 № 28/04-16-9к</t>
  </si>
  <si>
    <t>Наказ УЖКГ від 28.04.2016 № 15-С</t>
  </si>
  <si>
    <t>Реконструкція очисних споруд КП «РВУВКГ» (коригування)</t>
  </si>
  <si>
    <t>Наказ УЖКГ від 23.03.2016 № 2-С</t>
  </si>
  <si>
    <t xml:space="preserve">Проект відповідає цілям і завданням Державної Стратегії регіонального розвитку на період до 2020 року, затвердженої постановою Кабінету Міністрів України від 6 серпня 2014 р. № 385,  а саме:  Ціль 2. Надання якісних житлово-комунальних послуг - підвищення якості житлово-комунальних послуг для всіх верств населення </t>
  </si>
  <si>
    <t>Будівництво колектору скидання зворотних вод у р. Сіверський Донець (коригування)</t>
  </si>
  <si>
    <t>Наказ УЖКГ від 05.04.2016 № 6-С</t>
  </si>
  <si>
    <t>дитячий садок на 140 місць</t>
  </si>
  <si>
    <t>Розробка проекту землеустрою щодо встановлення (зміни) меж міста Рубіжне</t>
  </si>
  <si>
    <t>розроблено генеральний план міста, проект землеустрою щодо встановлення (зміни) меж міста Рубіжне</t>
  </si>
  <si>
    <t>Проект відповідає Державній стратегії регіонального розвитку на період до 2020 року, затвердженої постановою Кабінету Міністрів України від 06 серпня 2014 року № 385 в частині стратегічної цілі №1 «Підвищення рівня конкурентоспроможності регіонів.» Підтримка розроблення містобудівної документації для населених пунктів; завдання 4.6 «Забезпечення розроблення містобудівної документації інвестиційно-привабливих населених пунктів» плану заходів на 2016-2018 роки щодо реалізації Стратегії розвитку Луганської області до 2020 року, затвердженої розпорядженням голови облдержадміністрації – керівника обласної військово-цивільної адміністрації від 13 серпня 2015 року № 350.</t>
  </si>
  <si>
    <t>Придбання мобільного асфальтного заводу для капітального ремонту доріг комунальної власності Рубіжанської міської ради Луганської області</t>
  </si>
  <si>
    <t>мобільний асфальтний завод</t>
  </si>
  <si>
    <t>ЦІЛЬ 2. Територіальна соціально-економічна інтеграція і просторовий розвиток. Виконання завдань і здійснення заходів, спрямованих на вирішення актуальних проблемних питань  Донецької та Луганської областей, Автономної Республіки Крим та м. Севастополя</t>
  </si>
  <si>
    <t>Придбання техніки для літнього утримання доріг (пилососа Brok SL-200 на шассі МАЗ-5340) м. Рубіжне</t>
  </si>
  <si>
    <t>пилосос Brok SL-200 на шассі МАЗ-5340</t>
  </si>
  <si>
    <t xml:space="preserve">№10 „Диверсифікація джерел енергопостачання та підвищення енергоефективності в регіонах шляхом зниження рівня енергоємності наданих послуг, зменшення втрат паливно-енергетичних ресурсів шляхом оновлення основних фондів. стратегічної цілі №1 «Підвищення рівня конкурентоспроможності регіонів. Підвищення ролі та функціональних можливостей міст у подальшому розвитку регіонів” </t>
  </si>
  <si>
    <t>Оновлення парку техніки для утримання вулично-дорожної мережі. Придбання комбінованої дорожньої машини на базі автомобіля МАЗ-5550С5-520-021 м. Рубіжне</t>
  </si>
  <si>
    <t>дорожня машина на базі автомобіля МАЗ-5550С5-520-021</t>
  </si>
  <si>
    <t>м.Сєвєродонецьк</t>
  </si>
  <si>
    <t>Будівництво зовнішнього електропостачання території в районі озера Чисте, м.Сєвєродонецьк</t>
  </si>
  <si>
    <t>Встановлення комплектної розвантажувальної однотрансформаторної підстанції типа КТПГС-630/10/0,4-У1 з трансформатором потужністю 630 кВА. Облаштування берегів озера Чисте, розвиток інфраструктури: будівництово парку, сучасного дитячого та пляжу для дорослих, розважальний центр, кафе, різноманітні атракціони, та ін.</t>
  </si>
  <si>
    <t>Проект відповідає цілям і завданням Державної стратегії регіонального розвитку на період до 2020 року, затвердженої  постановою КМУ від 06.08.2014р. №385, а саме: завданням «Забезпечення розвитку інфраструктури міст», «Залучення інвестицій у будівництво та/або реконструкцію вулично-дорожньої мережі, інженерної та соціальної інфраструктури міст» стратегічної цілі №1 «Підвищення рівня конкурентоспроможності регіонів» та цілям і завданням  Стратегії Луганської області до 2020 року затвердженою розпорядженням Луганської ОДА  від 26.06.2015 року № 272, а саме: 
цілі №1 «Територіальна соціально-економічна інтеграція» завдання «Створення умов для збільшення вітчизняних та іноземних інвестицій у розбудову та реконструкцію об’єктів інфраструктури».</t>
  </si>
  <si>
    <t>Заощадження бюджетних коштів, а саме: відбудеться зменшення обсягу споживання електроенергії більш ніж на 8100 кВт*год/рік; теплової енергії більш ніж на 103,82 Гкал/рік, що виявиться у економічному ефекті до 200,0 тис.грн/рік.</t>
  </si>
  <si>
    <t>Наказ начальника відділу освіти міської ради від  10.06.2016р. №236</t>
  </si>
  <si>
    <t>Проект відповідає цілям і завданням Державної стратегії регіонального розвитку на період до 2020 року, затвердженої  постановою КМУ від 06.08.2014р. №385, а саме: Ціль 1. Завдання:  - диверсифікація джерел енергопостачання та підвищення рівня енергоефективності в регіонах; - зменшення втрат паливно-енергетичних ресурсів шляхом здійснення організаційних, технічних, технологічних та інших заходів, зокрема оновлення основних фондів, модернізація виробничих потужностей, запровадження енергоефективних технологій.                                            Ціль 2. Завдання: - створення належних умов для навчання дітей;  - забезпечення підвищення якості та рівного доступу населення до загальної середньої освіти, шляхом покращення їх матеріально-технічної бази;  - реконструкція та капітальний ремонт водопровідних, каналізаційних та теплових мереж.              Стратегія розвитку Луганської області до 2020 року, затверджена розпорядженням Луганської ОДА  від 26.06.2015 року № 272, а саме:      Ціль 2. Завдання:      - диверсифікація джерел енергопостачання та підвищення рівня енергоефективності.   Ціль 3. Завдання:    - створення умов для розв’язання нагальних проблем переселенців;  - раціональне використання природних ресурсів;  - екологічне виховання населення.</t>
  </si>
  <si>
    <t>Капітальний ремонт системи опалення СЗОШ №15 І-ІІІ ступенів м.Сєвєродонецька, розташованої за адресою: вул. Федоренко, б.39</t>
  </si>
  <si>
    <t xml:space="preserve">ТОВ «ЛУГЕКСПЕРТИЗА»№ 30/07-15-9к від 30.07.2015 р. </t>
  </si>
  <si>
    <t>Капітальний ремонт СЗОШ №6 І-ІІІ ступенів м.Сєвєродонецька, розташованої за адресою: вул.Маяковського, б.9 (заміна віконних та дверних блоків )</t>
  </si>
  <si>
    <t>ТОВ «ЛУГЕКСПЕРТИЗА» №27/07-15-1к від 27.07.2015р.</t>
  </si>
  <si>
    <t>Капітальний ремонт СЗОШ №6 І-ІІІ ступенів м.Сєвєродонецька, розташованої за адресою: вул.Маяковського, б.9 (утеплення покриття підлоги поверхів будівлі )</t>
  </si>
  <si>
    <t>ТОВ«ЛУГЕКСПЕРТИЗА» №20/01-16-4к від 21.01.2015р.</t>
  </si>
  <si>
    <t>Капітальний ремонт  системи опалення СЗОШ №6 І-ІІІ ступенів м.Сєвєродонецька, розташованої за адресою: вул.Маяковського, б.9</t>
  </si>
  <si>
    <t>ТОВ«ЛУГЕКСПЕРТИЗА» №24/07-15-3к від 27.07.2015р.</t>
  </si>
  <si>
    <t>Поширення в місті культури взаєморозуміння і примирення шляхом згуртування людей з протилежними позиціями навколо спільної ідеї - розвитку ЕКО-СКВЕРУ. Проведення культурно - масових заходів. Підвищення інвестиційної привабливості міста, покращення рівня комфорту життя та відпочинку, підвищення рівня благоустрію та екологічного стану міста.</t>
  </si>
  <si>
    <t>ТОВ«ЛУГЕКСПЕРТИЗА» №03/08-15-2к від 03.08.2015р.</t>
  </si>
  <si>
    <t>Розпорядження міського голови від 07.08. 2015р. № 289</t>
  </si>
  <si>
    <t>Реконструкція зовнішнього електропостачання селища Боброве з прокладанням кабельної лінії 6 Кв від ПМ-35/6 "Бобровська" (довжиною 10 км) і встановленням розвантажувальної комплектної підстанції КТПН -160"</t>
  </si>
  <si>
    <t xml:space="preserve">Можливість забеспечення мешканців та гостей (4000 осіб) селища Боброве електричною енергією, що запобіжить масових відключень та безперебійне електропостачання  споживачів. А в майбутньому провести по селищу вуличне освітлення </t>
  </si>
  <si>
    <t>ТОВ "БУД-ВІК" від 20.08.2015 №13-0236-Е-КЧ</t>
  </si>
  <si>
    <t>Распорядження голови міського ради від 31.08.2015 №318</t>
  </si>
  <si>
    <t xml:space="preserve">Проект відповідає цілям і завданням Державної Стратегії регіонального розвитку на період до 2020 року "Забеспечення розвитку інфраструктури міст", "Залучення інвестицій у будівництво та/або реконструкцію вулично-дорожньої мережі, інженерної та соціальної інфраструктури міст " стратигічної цілі №1 "Підвищення рівня конкурентоспроможності регіонів" </t>
  </si>
  <si>
    <t>ТОВ«ЛУГЕКСПЕРТИЗА» №05/11-15-7к від 05.11.2015р.</t>
  </si>
  <si>
    <t>наказ №203/1 від 05.11.2015</t>
  </si>
  <si>
    <t>Реконструкція зливневої каналізації по вул. Сметаніна в м. Сєвєродонецьк</t>
  </si>
  <si>
    <t>ТОВ«ЛУГЕКСПЕРТИЗА» №02/06-15-3к від 02.06.2015р.</t>
  </si>
  <si>
    <t>наказ  управління ЖКХ №15 від 05.03.2015</t>
  </si>
  <si>
    <t>Реконструкція заплавного мосту №2 м. Сєвєродонецьк</t>
  </si>
  <si>
    <t>ТОВ«ЛУГЕКСПЕРТИЗА» №17/07-15-2р від 17.07.2015р.</t>
  </si>
  <si>
    <t>наказ  відділу капітального будівництва №87 від 17.07.2015</t>
  </si>
  <si>
    <t>ТОВ«ЛУГЕКСПЕРТИЗА» №02/06-15-2к від 02.06.2015р.</t>
  </si>
  <si>
    <t>наказ  відділу капітального будівництва №65 від 02.06.2015</t>
  </si>
  <si>
    <t>Лисичанськ</t>
  </si>
  <si>
    <t>Реконструкція існуючої каналізаційної насосної станції, що розташована за адресою: м. Лисичанськ, вул. Міліцейська, 6а під модульні очисні споруди</t>
  </si>
  <si>
    <t>Реконструкція двох Білогорівських магістральних водоводів  Ду600мм та Ду500мм протяжністю 10,8 км кожної  ділянки</t>
  </si>
  <si>
    <t>Капітальний ремонт автодороги по вул. Гора Кірова в м. Лисичанськ</t>
  </si>
  <si>
    <t>Капітальний ремонт автодороги по вул. Свердлова в м. Лисичанськ</t>
  </si>
  <si>
    <t>Капітальний ремонт автодороги по вул. Дібровка в м. Лисичанськ</t>
  </si>
  <si>
    <t>Капітальний ремонт автодороги по вул. Машинобудівельників в м. Лисичанськ</t>
  </si>
  <si>
    <t>Капітальний ремонт автодороги по вул. Пролетарська в м. Новодружеськ</t>
  </si>
  <si>
    <t>Капітальний ремонт автодороги по вул. К. Маркса в м. Лисичанськ</t>
  </si>
  <si>
    <t>Капітальний ремонт автодороги по вул. Ген. Потапенка в м. Лисичанськ</t>
  </si>
  <si>
    <t>Капітальний ремонт автодороги по вул. Земнухова в м. Лисичанськ</t>
  </si>
  <si>
    <t>Капітальний ремонт автодороги по вул. Маяковського в м. Новодружеськ</t>
  </si>
  <si>
    <t>Капітальний ремонт автодороги по вул. Автомобілістів в м. Лисичанськ</t>
  </si>
  <si>
    <t>Капітальний ремонт автодороги по вул. Шкільна в м. Привілля</t>
  </si>
  <si>
    <t>Капітальний ремонт автодороги по вул. Чехова в м. Привілля</t>
  </si>
  <si>
    <t>Капітальний ремонт автодороги по вул. Рєпіна в м. Лисичанськ</t>
  </si>
  <si>
    <t>Придбання обладнання та автоматизованої  системи  оплати проїзду і обліку  пасажирів, в тому числі пільговиків, в міському тролейбусному транспорті.</t>
  </si>
  <si>
    <t>Придбання однієї одиниці тролейбусу</t>
  </si>
  <si>
    <t>Придбання   екскаватора  на колісному ходу JS175W для виконання земельних робіт при проведені ремонтів  на водопровідних та каналізаційних мережах м.м. Лисиачанськ, Привілля, Новодружеськ</t>
  </si>
  <si>
    <t>Райони</t>
  </si>
  <si>
    <t>Сватівський</t>
  </si>
  <si>
    <t>Будівництво 3-х поверхового 18-ти квартирного житлового будинку для медичних працівників пров. Промисловий 11 м. Сватове Луганська обл. (корегування)</t>
  </si>
  <si>
    <t>загальна площа будинку 1561,5 кв.м.</t>
  </si>
  <si>
    <t>ТОВ "БУД-ВІК" від 14.01.2016 № 13-00001-Е-КЧ</t>
  </si>
  <si>
    <t>Розпорядження голови райдержадміністрації  від 14.01.2016  № 14</t>
  </si>
  <si>
    <t>2 км.</t>
  </si>
  <si>
    <t>ТОВ "БУД-ВІК" № 13-0209-Е-КЧ від 07.06.2016</t>
  </si>
  <si>
    <t>«Енергозберігаючі заходи, капітальний ремонт будівлі сільського будинку культури с. Новоселівське Куземівської сільської ради за адресою: Луганська область, Сватівський район, с-ще Новоселівське, вул. Центральна, 9»</t>
  </si>
  <si>
    <t>загальна площа будівлі 725,7 кв.м.</t>
  </si>
  <si>
    <t>ТОВ "БУД-ВІК" від 06.04.2016 № 13-0108-Е-КЧ</t>
  </si>
  <si>
    <t>рішення сесії Куземівської сільської ради від 30.05.2016 № 10</t>
  </si>
  <si>
    <t>«Капітальний ремонт Преображенського сільського будинку культури по адресу: вул. Шевченка, 5а, с. Преображенне, Сватівського району, Луганської області»</t>
  </si>
  <si>
    <t>загальна площа будівлі 1408,1 кв.м.</t>
  </si>
  <si>
    <t>ТОВ "ЛУГЕКСПЕРТИЗА" від 09.06.2016 № 09/06-16-4к</t>
  </si>
  <si>
    <t xml:space="preserve">Капітальний ремонт покрівлі Райгородської бібліотеки (філії №22 СРЦБС)  за адресою: вул Конопліна, 6, с.Райгородка, Сватівського району, Луганської області </t>
  </si>
  <si>
    <t>20 осіб/вдень</t>
  </si>
  <si>
    <t>ТОВ "ЛУГЕКСПЕРТИЗА" № 09/06-16-5к  від 09.06.2016</t>
  </si>
  <si>
    <t>рішенням  виконавчого комітету Райгородської сільської ради  № 3/1 від 13.06.2016.</t>
  </si>
  <si>
    <t>Капітальний  ремонт приміщень сільського будинку культури за адресою: Луганська область, Сватівський  район, с. Містки, вул. Миру, буд. 13</t>
  </si>
  <si>
    <t>загальна площа будинку 1843,8 кв.м.</t>
  </si>
  <si>
    <t>ТОВ "БУД-ВІК" від 20.04.2016 № 13-0138-Е-КЧ</t>
  </si>
  <si>
    <t>рішення сесії Містківської сільської ради від 03.06.2016 № 10/2</t>
  </si>
  <si>
    <t>Заходи з енергозбереження, капітальний ремонт приміщення комунального закладу «Сватівський районний народний дім «Сватова-Лучка»
(утеплення фасаду) за адресою майдан Злагоди, 43 м. Сватове</t>
  </si>
  <si>
    <t>загальна площа будинку 1968,7 кв.м.</t>
  </si>
  <si>
    <t>ТОВ "БУД-ВІК" від 31.03.2016 № 13-0103-Е-КЧ</t>
  </si>
  <si>
    <t>розпорядження голови райдержадміністрації  від 07.06.2016  № 274</t>
  </si>
  <si>
    <t>№ 4 «Популяризувати енергоефективні технології серед населення шляхом здійснення реконструкції будинків комунальної власності з врахування сучасних технологій, які забезпечують комфортне перебування громадян та енергозбереження»</t>
  </si>
  <si>
    <t>загальна площа будинку 601,9 кв.м.</t>
  </si>
  <si>
    <t>ТОВ "БУД-ВІК" від 26.05.2016 № 13-0186-Е-КЧ/2</t>
  </si>
  <si>
    <t>розпорядження голови райдержадміністрації  від 07.06.2016  № 272</t>
  </si>
  <si>
    <t>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збереження і зміцнення здоров’я населення, формування духовно багатої, інтелектуально розвиненої людин</t>
  </si>
  <si>
    <t xml:space="preserve">площа будівлі- 2968,9 м2; площа забудівлі- 1691,7 м2; об’єм будівлі 15935 м3; кількість персоналу - 120 чол. </t>
  </si>
  <si>
    <t>ТОВ "ЛУГЕКСПЕРТИЗА" від 22.12.2016 № 22/12-16-1к</t>
  </si>
  <si>
    <t>Будівництво вуличного освітлення вул. Шапарівка в с. Плахо-Петрівка, Білокуракинського р-ну, Луганської обл. (від КТП-2433)</t>
  </si>
  <si>
    <t>розвиток комунальної мережі вуличного освітлення, створення умов для безпечного і комфортного користування сільськими дорогами</t>
  </si>
  <si>
    <t>рішення Просторівської СР від 02.11.16 №15/1</t>
  </si>
  <si>
    <t>2.2 Сприяння позизитивній диниміці налагодження сталого енергозатезпечення регіону</t>
  </si>
  <si>
    <t>Будівництво вуличного освітлення вул. Центральна, вул.Трухманівка  в с. Плахо-Петрівка, Білокуракинського р-ну, Луганської обл. (від КТП-2409)</t>
  </si>
  <si>
    <t>Будівництво вуличного освітлення вул. Пушкіна, вул Шевченко, вул.Жовтнева в с. Просторе, Білокуракинського р-ну, Луганської обл. (від КТП-2412)</t>
  </si>
  <si>
    <t>Будівництво вуличного освітлення вул. Шкільна, вул. Миру, вул. Паркова, вул.Гагаріна в с. Просторе, Білокуракинського р-ну, Луганської обл. (від КТП-2408)</t>
  </si>
  <si>
    <t>Капітальний ремонт будівлі дитячого відділення КУ "Старобільське РТМО" по вул. Монастирська, 67 м. Старобільськ, Луганської області (коригування робочого проекту)</t>
  </si>
  <si>
    <t>заощадження витрат з місцевого бюджету на енергоспоживання, створення належних санітарних умов для перебування пацієнтів у стаціонарі, здійснення якісного лікувально-діагностичного процесу</t>
  </si>
  <si>
    <t>ТОВ "БУД ВІК" від 16.01.2017 № 13-0011-Е-КЧ</t>
  </si>
  <si>
    <t>розпорядження голови РДА від 17.01.17 №10</t>
  </si>
  <si>
    <t>Ціль 2: виконання завдань і здійснення заходів, спрямованих на підвищення якості медобслуговування в малих містах та селах. 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збереження і зміцнення здоров’я населення.</t>
  </si>
  <si>
    <t>Капітальний ремонт будівлі хірургічного відділення КУ "Старобільське РТМО" по вул. Монастирська, 67 м. Старобільськ, Луганської області</t>
  </si>
  <si>
    <t>розпорядження голови РДА від 28.03.17 №67</t>
  </si>
  <si>
    <t>ТОВ "БУД ВІК" від 24.03.2016 № 13-0097-Е-КЧ</t>
  </si>
  <si>
    <t>Забезпечення очищення території Луганської області від вибухонебезпечних предметів шляхом придбання технічних засобів для пошуку і знешкодження вибухонебезпечних предметів і витратних матеріалів для піротехнічних підрозділів Луганського гарнізону Оперативно-рятувальної служби цивільного захисту ДСНС України</t>
  </si>
  <si>
    <t>Відновлення мирного життя і стабілізація ситуації в області</t>
  </si>
  <si>
    <t>Розпорядження голови ЛОДА від 28.10.16 №624</t>
  </si>
  <si>
    <t>ціль 2: Територіальна соціально-економічна інтеграція та просторовий прозвиток, відновлення безпеки життедіяльності та економічна реабілітація Луганської області,. 4.1.1 Створення безпечних умов для проживання та пересування територією</t>
  </si>
  <si>
    <t>Розвиток та технічна модернізація обласної системи централізованого оповіщення Луганської області</t>
  </si>
  <si>
    <t>Капітальний ремонт фасаду будівлі комунального закладу "Селищний будинок культури" смт Новопсков Новопсковської селищної ради із застосуванням енергозберігаючих технологій</t>
  </si>
  <si>
    <t>скорочення споживання  енергоресурсів об’єктами бюджетної сфери</t>
  </si>
  <si>
    <t>ТОВ "БУД ВІК" від 19.01.2017 № 13-0021-Е-КЧ</t>
  </si>
  <si>
    <t>рішення Новопсковської СР від 20.01.2017 № 20/1</t>
  </si>
  <si>
    <t>3.3.4 впровадження альтернативних джерел енергозбереження з використанням місцевих видів палива та заходів енергозбереження в бюджетних установах</t>
  </si>
  <si>
    <t>придбання 1 трактора</t>
  </si>
  <si>
    <t>Капітальний ремонт приміщення спортивного залу з пауерліфтингу ДЮК "Орля" за адресою: кв. Ватутіна, 57, м. Старобільськ, Луганська область</t>
  </si>
  <si>
    <t>залучення широких верств населення до масового спорту, популяризація здорового способу життя та фізичної реабілітації</t>
  </si>
  <si>
    <t>ТОВ "БУД ВІК" від 28.09.2016 № 13-0400-Е-КЧ</t>
  </si>
  <si>
    <t>ціль 1. Створення умов для розвитку міжрегіонального співробітництва, ціль 3. Пропагування та створення умов для здорового способу життя</t>
  </si>
  <si>
    <t>Розроблення генерального плану та плану зонування території села Михайлюки Олексіївської сільської ради Новоайдарського району Луганської області</t>
  </si>
  <si>
    <t>прогнозування розвитку територій, обгрунтування розподілу земель за цільовим призначенням</t>
  </si>
  <si>
    <t>ціль 2 Підвищення рівня конкурентоспроможності</t>
  </si>
  <si>
    <t>Оновлення спеціалізованої техніки і обладнання для проведення аварійно-рятувальних й інших невідкладних робіт, а також засобів радіозв'язку територіальної (регіональної) спеціалізованої протипожежної служби цивільного захисту</t>
  </si>
  <si>
    <t>Зменшення кількості загиблих і постраждалих у наслідок надзвичайних ситуацій, пов'язаних з виливом  (викидом) небезпечних хімічних речовин у повітря, воду і грунт, а також мінімізація їх негативного впливу на оточуюче природне серидовище, антропогенні об'єкти і системи</t>
  </si>
  <si>
    <t>Ціль 2. Територіальна соціально-економічна інтеграція і просторовий розвиток, Відновлення безпеки життєдіяльності та економічна реабілітація Донецької та Луганської областей. Розроблення із залученням міжнародної допомоги комплексної Державної цільової програми щодо відновлення мирного життя, стабілізації ситуації та розвитку економіки  в Донецькійта Луганській областях, в якій, зокрема буде передбачено: здійснення комплексу заходів і процедур щодо відновлення повноцінної діяльності місцевих органів виконавчої влади, органів місцевого самоврядування, територіальних органів центральних органів виконавчої влади, провоохоронних органів. 4.1.1 Створення безпечних умов для проживання та пересування територією</t>
  </si>
  <si>
    <t>Забезпечення територіальної (регіональної) спеціалізованої протипожежної служби  цивільного захисту засобами індивідуального радіаційно-хімічного захисту</t>
  </si>
  <si>
    <t>Зменшення кількості загиблих і постраждалих у наслідок надзвичайних ситуацій, пов'язаних з виливом  (викидом) небезпечних хімічних речовин у повітря, воду і грунт.</t>
  </si>
  <si>
    <t>Ціль 1. Відновлення доступу до критичної інфраструктури та послуг. 1.1 Відновлення і розбудова якісної інфраструктури та забезпечення її стабільного функціонування Завдання: 1.1.2 Забезпечити стале, якісне та ефективне водозабезпечення та водовідведення.</t>
  </si>
  <si>
    <t>"Доступну медичну лопомогу - кожному жителю району. Забезпечення амбулаторій оснащенням автотранспортом для обслуговування населення біловодського району"</t>
  </si>
  <si>
    <t>подальше впровадження в роботу амбулаторій таких стаціонарних форм роботи, як стаціонари вдома, особливо актуальних для людей похилого віку та сільських жителів: збільшення кількості пролікованих в стаціонарах вдома паціентів з 791,19 на 10 тис. населення до 900 на 10 тис. населення або на 13,8%; зниження рівня смертності від інфарктів та інсультів серед жителів району в 1,5 рази - з 124,7 на 100 тис. населення до 83,13 на 100 тис. населення; скорочення терміну обслуговування викликів лікаря додому до паціента в 3-4 рази: в середньому  з 90 хвилин до 30 на один виклик</t>
  </si>
  <si>
    <t>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збереження і зміцнення здоров'я населення, формування духовно багатої, інтелектуально розвиненої людини, охорону навколишнього природного середовища</t>
  </si>
  <si>
    <t>Реконструкція та технічне переоснащення Євсузької сільської лікарської амбулаторії, загальної практики-сімейної медицини з впровадженням енергозберігаючих технологій вул.Старобільська, 3, с. Євсуг, Біловодського району Луганської області (коригування)</t>
  </si>
  <si>
    <t xml:space="preserve">зменшення споживання теплової енергії з 39,8 Гкал до 20 Гкал або на 50%, раціональне витрачення коштів місцевого бюджету, </t>
  </si>
  <si>
    <t>ТОВ "експертиза МВК" від 18.01.2017 №5597</t>
  </si>
  <si>
    <t>наказ Білорводської районної ради від 20.01.2017 №15</t>
  </si>
  <si>
    <t>Попаснянський район</t>
  </si>
  <si>
    <t>"Капітальний ремонт асфальтного покриття автомобільної дороги по вулицях Виноградна, Шевченка, Пушкіна, Польова та проїзд від вулиці Польова до вулиці Восточна селища Вовчарівка Попаснянського району Луганської області (автомобільної дороги загального користування місцевого значення О131202 Бєлогорівка-Малорязанцеве-Мирна Долина км 18+200-км 19+500"</t>
  </si>
  <si>
    <t>забезпечення безпеки дорожнього руху та зменшення кількості дорожньо-транспортних пригод; забезпечення ефективного функціонування автотранспорту; забезпечення життєво важливих інтересів населення, об'єктів, установ, організацій незалежно від форм власності шляхом покращення сполучення</t>
  </si>
  <si>
    <t>ТОВ "Лугекспертиза" від 29.08.2016 № 29/08-16-1к</t>
  </si>
  <si>
    <t>розпорядження від 12.01.2017 №1</t>
  </si>
  <si>
    <t>Державна стратегія регіонального розвитку: Ціль 1. Підвищення рівня конкурентоспроможності регіонів. Відновлення безпеки життєдіяльності та економічна реабілітація Луганської та Донецької областей. Відновлення безпеки життєдіяльності та економічна реабілітація області; Відновлення пошкодженої інфраструктури: доріг, залізничної інфраструктури.ю електричних та водопровідних мереж. Стратегія розвитку Луганської області до 2020 року:Ціль 2. Територіальна соціально-економічна інтеграція і просторовий розвиток: територіальна соціально-економічна інтеграція: Відновлення безпеки життєдіяльності та економічна реабілітація області; Відновлення пошкодженої інфраструктури: доріг, залізничної інфраструктури.ю електричних та водопровідних мереж.</t>
  </si>
  <si>
    <t>Капітальний ремонт опорного закладу "Золотівська загальноосвітня школа І-ІІІ ступенів  Попаснянської районної ради Луганської області", який розташований за адресою: Попаснянський район, м.Золоте, вул.Коцюбинського,26</t>
  </si>
  <si>
    <t>Створення сприятливих умов для проведення навчально-виховного процесу, покращення матеріально-технічної бази опорного закладу.</t>
  </si>
  <si>
    <t>ТОВ "Лугекспертиза" від 18.01.2017 № 18/01-17-1к</t>
  </si>
  <si>
    <t>наказ Попаснянської районної державної адміністрації № 20-К від 18.01.2017</t>
  </si>
  <si>
    <t>Ціль:3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зберезення і зміцнення здоров'я населення, формування духовно багатої, інтелектуально розвиненої людини, охорону навколишнього природного середовища. Пункт 7.5. Плану заходів на 2016-2018 роки щодо реалізації Стратегії розвитку Луганської області до 2010 року - Забезпечення підвищення якостіта рівн, зокрема в сільській місцевості, шляхом оптимізації мережі навчальних закладів та покращення їх матеріально-технічної бази.</t>
  </si>
  <si>
    <t>Капітальний ремонт опорного закладу "Білогорівська загальноосвітня школа І-ІІІ ступенів Попаснянської районної ради Луганської області", який розташований за адресою: Попаснянський район, с.Білогорівка, вул.Шкільна,26</t>
  </si>
  <si>
    <t>наказ Попаснянської районної державної адміністрації № 17-К від 18.01.2017</t>
  </si>
  <si>
    <t>Капітальний ремонт опорного закладу "Гірська багатопрофільна гімназія Попаснянської районної ради Луганської області", який розташований за адресою: Попаснянський район, м.Гірське, вул.Гагаріна,19</t>
  </si>
  <si>
    <t>ТОВ "Лугекспертиза" від 18.01.2017 № 18/01-17-2к</t>
  </si>
  <si>
    <t>наказ Попаснянської районної державної адміністрації № 18-К від 18.01.2017</t>
  </si>
  <si>
    <t>Капітальнимй ремонт покрівлі Райгородського СБК за адресою: Луганська область, Сватівський район, с.Райгородка, вул. Конопліна, буд.2</t>
  </si>
  <si>
    <t>скорочення бюджетних витрат на теплопостачання, підвищення енергозберігаючих заходів. Підвищення рівня комфорту перебування відвідувачів та працівників у приміщенні будинку культури</t>
  </si>
  <si>
    <t>ТОВ "Лугекспертиза" від 19.01.2017 № 19/01-17-1к</t>
  </si>
  <si>
    <t>рішення Райгородської сільської ради від 19.01.2017 №1/1</t>
  </si>
  <si>
    <t>Ціль 3. «Розвиток людського потенціалу та соціальна справедливість», яка передбачає підвищення рівня життя населення, ефективне використання трудових ресурсів, збереження і зміцнення здоров’я населення, формування духовно багатої, інтелектуально розвиненої людини, охорону навколишнього природного середовища. Забезпечення комфортного та безпечного життєвого середовища для людини незалежно від місця її проживання</t>
  </si>
  <si>
    <t>"Будівництво підвідного водогону с. Лагідне, Сватівського району, Луганської області"</t>
  </si>
  <si>
    <t>забезпечити мешканців с.Лагідне, Сватівського р-ну, Луганської області - якісною питною водою</t>
  </si>
  <si>
    <t>ТОВ "БУД ВІК" від 19.01.2017 №13-0020-Е-КЧ</t>
  </si>
  <si>
    <t>рішення Петрівської сільської ради від 19.01.2017 №21/1</t>
  </si>
  <si>
    <t>Надання якісних житлово-комунальних  послуг, забезпечення житлом, будівництво, реконструкція та капітальний ремонт водопровідних, каналізаційнихта теплових мереж.  Модернізація транспортної та інженерної інфраструктури з метою забезпечення комфортних умов проживання, підвищення якості житлово-комунальних послугта дорожньо-транспортного забезпечення</t>
  </si>
  <si>
    <t>Реконструкція Старобільської ЗОШ І ступеню №1 по кв. Ватутіна,63 м.Старобільськ, Луганської області</t>
  </si>
  <si>
    <t>Забезпечення належних соціально-гігієнічних умов навчального закладу, економія споживання природного газу на 15-20% та забезпечення економії коштів бюджету</t>
  </si>
  <si>
    <t>ТОВ "БУД ВІК" від 10.09.2015 №13-0275/1-Е-КЧ</t>
  </si>
  <si>
    <t>Ціль.2: модернізація системи освіти Регіональній стратегії розвитку Луганської області до 2020 року: Ціль 1 : Територіальна соціально-економічна інтеграція: відновлення та забезпечення безперебійного енерго-, газо-, та водопостачання об'єктів соціальної сфери, освіти, охорони здоров'я та промисловості</t>
  </si>
  <si>
    <t>Реконструкція навчальних корпусів Старобільської гімназії по вул. Володарського, 2, м. Старобільськ</t>
  </si>
  <si>
    <t>створення умов для навчання учнів з використанням сучасних інформаційних технологій</t>
  </si>
  <si>
    <t>ТОВ "БУД ВІК" від 10.09.2015 №13-0274/1-Е-КЧ</t>
  </si>
  <si>
    <t>рішення Старобільської міської ради від 21.10.2015 №57/6</t>
  </si>
  <si>
    <t>В Станично-Луганському районі знаходиться 12 лікарських амбулаторій та 23 фельдшерських пунктів, які обслуговують населення у радіусі від 10 до 90 км.</t>
  </si>
  <si>
    <t>поширюється на 25,3 тис.населення</t>
  </si>
  <si>
    <t> У проекті зазначена необхідна потужність котельні, яка буде обслуговувати всю будову школи і складає 700кВт. </t>
  </si>
  <si>
    <t>Реконструкція лінії процесу видаленого піску та будівництво піскових майданчиків на МОС -1 у м. Лисичанську.</t>
  </si>
  <si>
    <t>Вузли  знезараження води і стоків на насосних станціях та очисних спорудах ЛКСП «Лисичанськводоканал» (МОС-1, вул. Волгоградська, 63)</t>
  </si>
  <si>
    <t>Вузли  знезараження води і стоків на насосних станціях та очисних спорудах ЛКСП «Лисичанськводоканал»  (МОС-3, м. Привілля)</t>
  </si>
  <si>
    <t>Утеплення фасаду будівлі Лисичанської міської дитячо-юнацької спортивної школи розташованою за адресою вул. Штейгерська, буд.9</t>
  </si>
  <si>
    <t>11,852 тис. м² відновленої дороги</t>
  </si>
  <si>
    <t>30,728 тис. м² відновленої дороги</t>
  </si>
  <si>
    <t>Проект відповідає Державній стратегії регіонального розвитку на період до 2020 року, затвердженої постановою Кабінету Міністрів України від 06 серпня 2014 року № 385 в частині стратегічної цілі №1 «Підвищення рівня конкурентоспроможності регіонів.» Модернізація системи освіти, пункт 7.3. «Забезпечення доступності дошкільної освіти, зокрема в сільській місцевості, шляхом будівництва нових, та реконструкції існуючих дитячих садків» плану заходів на 2016-2018 роки щодо реалізації Стратегії розвитку Луганської області до 2020 року, затвердженої розпорядженням голови облдержадміністрації – керівника обласної військово-цивільної адміністрації від 13 серпня 2015 року № 350.</t>
  </si>
  <si>
    <t xml:space="preserve">-         Поліпшення транспортної доступності в межах регіону” стратегічної цілі №1 «Підвищення рівня конкурентоспроможності регіонів. Підвищення ролі та функціональних можливостей міст у подальшому розвитку регіонів” </t>
  </si>
  <si>
    <t>Експертний звіт ТОВ "Лугекспертиза" від 17.12.2015 №17/12-15-1к</t>
  </si>
  <si>
    <t>Рішення виконавчого комітету Кремінської міської ради від 20.01.2016 №10</t>
  </si>
  <si>
    <t>Рішення виконавчого комітету Кремінської міської ради від 20.01.2016 №5</t>
  </si>
  <si>
    <t>«Капітальний ремонт мереж зовнішнього освітлення вулиць селища Кузьміне м. Кремінна»</t>
  </si>
  <si>
    <t xml:space="preserve">10 шт </t>
  </si>
  <si>
    <t>Експертний звіт ТОВ "Лугекспертиза" від 11.01.2016 №11/01-16-3к</t>
  </si>
  <si>
    <t>Рішення виконавчого комітету Кремінської міської ради від 20.01.2016 №7</t>
  </si>
  <si>
    <t>«Капітальний ремонт мереж зовнішнього освітлення вулиць селища Червона Діброва</t>
  </si>
  <si>
    <t>18 шт</t>
  </si>
  <si>
    <t>Експертний звіт ТОВ "Лугекспертиза" від 11.01.2016 №11/01-16-4к</t>
  </si>
  <si>
    <t>Рішення виконавчого комітету Кремінської міської ради від 20.01.2016 №6</t>
  </si>
  <si>
    <t>"Підвищення енергоефективності будівлі клубу, розташованого за адресою вул.Роз'їздна, с-ще Житлівка м.Кремінна Луганської обл. Капітальний ремонт фасаду з теплоізоляцією стін. Капітальний ремонт (заміна) вікон та дверей"</t>
  </si>
  <si>
    <t>515 м2</t>
  </si>
  <si>
    <t>Енергозберігаючі заходи, капітальний ремонт системи опалення комунального закладу «Сватівський районний народний дім «Сватова  Лучка» за адресою: майдан Злагоди, буд 43 м. Сватове Луганської області</t>
  </si>
  <si>
    <t>розпорядження голови райдержадміністрації  від 07.06.2016  № 273</t>
  </si>
  <si>
    <t>Капітальний ремонт автодороги до цвинтаря на вул. Смальківка-Солонці м.Сватове Луганської області</t>
  </si>
  <si>
    <t>загальна довжина дороги 2,117 км</t>
  </si>
  <si>
    <t>ТОВ "ЛУГЕКСПЕРТИЗА" від 27.04.2016 № 18/04-16-1к</t>
  </si>
  <si>
    <t>рішення виконавчого комітету Сватівської міської ради від 08.06.2016 № 44</t>
  </si>
  <si>
    <t>Проект відповідає Державній стратегії регіонального розвитку на період до 2020 року, в частині:       ЦІЛЬ 2. Територіальна соціально-економічна інтеграція і просторовий розвиток. Виконання завдань і здійснення заходів, спрямованих на вирішення актуальних проблемних питань  Донецької та Луганської областей, Автономної Республіки Крим та м. Севастополя                                                   Ціль 1. Територіальна соціально-економічна інтеграція. Відновлення пошкодженої інфраструктури: доріг, залізничної інфраструктури, електричних та водопровідних мереж.</t>
  </si>
  <si>
    <t>«Капітальний ремонт Кругливського сільського клубу за адресою: вул. Центральна, 33, с. Кругле, Сватівського району, Луганської області»</t>
  </si>
  <si>
    <t>загальна площа будинку 290,8 кв.м.</t>
  </si>
  <si>
    <t>ТОВ "БУД-ВІК" від 09.06.2016  № 13-0218-Е-КЧ</t>
  </si>
  <si>
    <t>рішення сесії Круглівської сільської ради від 10.06.2016 № 12/3</t>
  </si>
  <si>
    <t xml:space="preserve">Пріоритет 5 з Державної стратегії регіонального розвитку до 2020 року "Розвиток людського потенціалу: покращення демографічної ситуації, забезпечення раціональної зайнятості населення, підвищення ефективності використання трудових ресурсів, розвиток сфери соціальних послуг, розбудова культурного простору"   </t>
  </si>
  <si>
    <t>загальна довжина 1000 м.</t>
  </si>
  <si>
    <t>Проект відповідає Державній стратегії регіонального розвитку на період до 2020 року, в частині:ЦІЛЬ 2. Територіальна соціально-економічна інтеграція і просторовий розвиток. Виконання завдань і здійснення заходів, спрямованих на вирішення актуальних проблемних питань  Донецької та Луганської областей, Автономної Республіки Крим та                             м. Севастополя.</t>
  </si>
  <si>
    <t>Придбання спецтехніки для МКП "Сватівський водоканал"</t>
  </si>
  <si>
    <t>зменьшення витрат комунального підприємства на проведення ремонтних робіт пр пориві об'єктів централізованої системи водогонів</t>
  </si>
  <si>
    <t>рішення виконавчого комітету Сватівської міської ради від 09.08.2016 № 66</t>
  </si>
  <si>
    <t>Реконструкція котельної № 8, с.Сосновий, Сватівського району Луганської області, вул.В.Я.Чайки, 20</t>
  </si>
  <si>
    <t>Забезпечення безперебійного теплопостачання та гарячого водозабезпечення об'єктів соціальної сфери та охорони здоров'я</t>
  </si>
  <si>
    <t xml:space="preserve">комунальна </t>
  </si>
  <si>
    <t>рішення виконавчого комітету Сватівської міської ради від 09.08.2016 № 67</t>
  </si>
  <si>
    <t>Будівництво майданчиків для збору твердих побутових відходів на території міста Сватове, Луганської області</t>
  </si>
  <si>
    <t>Забезпечення безперебійного збирання твердих побутових відходів на території м.Сватове</t>
  </si>
  <si>
    <t>рішення виконавчого комітету Сватівської міської ради від 09.08.2016 № 69</t>
  </si>
  <si>
    <t>Придбання мобільного асфальтового заводу для капітального ремонту доріг комунальної власності Сватівської міської ради Луганської області</t>
  </si>
  <si>
    <t>Компактність асфальтового заводу ,можливість встановлення його без фундаменту забезпечують малі терміни його монтажу, що дозволить швидко організувати виробництво асфальту та ремонт доріг.</t>
  </si>
  <si>
    <t>комерційна пропозиція</t>
  </si>
  <si>
    <t>Забезпечення рівного доступу до якісної освіти дітей, які мешкають у сільській місцевості, шляхом придбання шкільного автобусу для Містківської ЗОШ I-III</t>
  </si>
  <si>
    <t>підвезення 47 учнів та 2 педагогів із сіл Рудівка, Чепігівка та Містки до Містківської ЗОШ I-III ст.</t>
  </si>
  <si>
    <t>цінові пропозиції</t>
  </si>
  <si>
    <t xml:space="preserve">Проект відповідає Державній стратегії регіонального розвитку на період до 2020 року, в частині:ЦІЛЬ 2. Територіальна соціально-економічна інтеграція і просторовий розвиток. </t>
  </si>
  <si>
    <t xml:space="preserve">Капітальний ремонт Мілуватської ЗОШ, розташованої за адресою: Луганська область, Сватівський район, с. Мілуватка </t>
  </si>
  <si>
    <t>загальна площа будівлі 1992,6 кв.м.</t>
  </si>
  <si>
    <t>ТОВ "БУД-ВІК" від 03.10.2016 № 13-0406-Е-КЧ</t>
  </si>
  <si>
    <t>розпорядження №454 від 05.10.2016</t>
  </si>
  <si>
    <t>Забезпечення нормативного рівня освітленості міських вулиць з найбільш інтенсивним та регулярним транспортним та пішохідним рухом у періоди найбільшої активності руху</t>
  </si>
  <si>
    <t>Ціл 2. Територіальна соціально-економічна інтеграція і просторовий розвиток. Виконання завдань і здійснення заходів, спрямованих на вирішення актуальних проблемних питань Донецької та Луганської областей, Автономної Республіки Крим та м. Севастопіля</t>
  </si>
  <si>
    <t>Технічне оснащення Містківської сільської ради на базі комунального підприємства "Містківське комунальне господарство"</t>
  </si>
  <si>
    <t>Забезпечення 4200 мешканців громад правом на отримання комунальних послуг</t>
  </si>
  <si>
    <t>Ціл 2. Територіальна соціально-економічна інтеграція і просторовий розвиток.  Завдання 6. Підвищення стандартів життя в сільській місцевості</t>
  </si>
  <si>
    <t>Капітальний ремонт дорожнього покриття по вул.Молодіжна, Центральна, Польова с.Куземівка та вул. Центральна с-ща Новоселівське Куземівської сільської ради  Сватівського району Луганської області</t>
  </si>
  <si>
    <t>Забезпечено належне автомобільне пересування по території Куземівської сільської ради</t>
  </si>
  <si>
    <t>ТОВ "БУД-ВІК" від 23.09.2016 № 13-0391-Е-КЧ</t>
  </si>
  <si>
    <t>рішення №3 від 26.09.2016</t>
  </si>
  <si>
    <t>Пріоритет 1 Підвищення конкурентоспроможності регіонів. Пріоритет 2 Створення умов для поширення позитивних процесів розвитку міст та інших територій, розвиток сільської місцевості . Пріоритет 3 Розвиток людського потенціалу та соціальної справедливості передбачає підвищений рівень життя населення, ефективне використання трудових ресурсів.</t>
  </si>
  <si>
    <t>Капітальний ремонт автомобільної дороги по провулку Вишневому села Мілуватка Сватівського району Луганської області</t>
  </si>
  <si>
    <t>Забезпечення проїзду до центра села близько 1000 мешканців північної частини села</t>
  </si>
  <si>
    <t>Рішення позачергової сесії Мілуватської сільської ради №12/1від 30.09.2016</t>
  </si>
  <si>
    <t>Капітальний ремонт одноповерхової будівлі КУ "Центр первинної медико-санітарної допомоги Сватівського району" з енергозберігаючими заходами</t>
  </si>
  <si>
    <t>Поширюеться  на 35638 осіб, в т.ч. дитяче населення,ІВВ,учасників бойових дій, міське та сільське населення.</t>
  </si>
  <si>
    <t>ТОВ "Лугекспертиза" від 27.09.2016 № 27/09-16-8к</t>
  </si>
  <si>
    <t>Розпорядження РДА №443 від 29.09.2016</t>
  </si>
  <si>
    <t>Ціл 2. Територіальна соціально-економічна інтеграція і просторовий розвиток. Виконання завдань і здійснення заходів, спрямованих на вирішення актуальних проблемних питань Донецької та Луганської областей, Автономної Республіки Крим та м. Севастопіля                                                                                             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збереження і зміцнення здоров’я населення, формування духовно багатої, інтелектуально розвиненої людини, охорону навколишнього природного середовища</t>
  </si>
  <si>
    <t xml:space="preserve">Капітальний ремонт Райгородського СБК за адресою: Луганська область, Сватівський район, с.Райгородка, вул.Конопліна, буд.2 </t>
  </si>
  <si>
    <t>Поширюеться  на 530 осіб, без сусідніх сіл</t>
  </si>
  <si>
    <t>ТОВ "БУД-ВІК" від 29.09.2016 № 13-0399-Е-КЧ</t>
  </si>
  <si>
    <t>Рішення від 29.09.2016 № 5/1</t>
  </si>
  <si>
    <t>Пріоритет 5 з Державної стратегії регіонального розвитку до 2020 року "Пріоритет 5 Розвиток людського потенціалу: покращення демографічної ситуації, забезпечення раціональної зайнятості населення, підвищення ефективності використання трудових ресурсів, розвиток сфери соціальних послуг, розбудова культурного простору"       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збереження і зміцнення здоров’я населення, формування духовно багатої, інтелектуально розвиненої людини, охорону навколишнього природного середовища</t>
  </si>
  <si>
    <t>ТОВ "Лугекспертиза" від 29.09.2016 № 29/09-16-2к</t>
  </si>
  <si>
    <t>Розпорядження РДА №444 від 30.09.2016</t>
  </si>
  <si>
    <t>Кремінський район</t>
  </si>
  <si>
    <t>Капітальний ремонт електрообладнання та електромереж інфекційного відділення №1</t>
  </si>
  <si>
    <t>8,5 квт.ч</t>
  </si>
  <si>
    <t xml:space="preserve">ТОВ  "ЛУГЕКСПЕРТИЗА" № 25/12-15-12к від 25.12.2015 </t>
  </si>
  <si>
    <t>Розпорядження голови Кремінської райдержадміністрації від 20.01.16 № 25</t>
  </si>
  <si>
    <t>Стратегія розвитку Луганської області до 2020 року, затвердженої  розпорядженням керівника обласної військово-цивільної адміністрації від 26.06.2015 р. №272:
- Ціль 1. Територіальна соціально-економічна інтеграція. Напрям - Розвиток міжрегіонального співробітни-цтва забезпечуватиметься шляхом підтримки організацій громадянського суспільства, діяльність яких спрямована на забезпечення місцевого та регіонального розвитку і сприяє залученню громадян до процесу міжрегіонального спів робіт-ництва та співробітництва територіальних громад.</t>
  </si>
  <si>
    <t>Капітальний ремонт електрообладнання та електромереж поліклініки №1</t>
  </si>
  <si>
    <t>23,4  квт.ч</t>
  </si>
  <si>
    <t xml:space="preserve">ТОВ  "ЛУГЕКСПЕРТИЗА" № 25/12-15-11к від 25.12.2015 </t>
  </si>
  <si>
    <t>Капітальний ремонт електрообладнання та електромереж стерилізаційного відділення №1</t>
  </si>
  <si>
    <t>43,6  квт.ч</t>
  </si>
  <si>
    <t xml:space="preserve">ТОВ  "ЛУГЕКСПЕРТИЗА" № 25/12-15-14к від 25.12.2015 </t>
  </si>
  <si>
    <t>Капітальний ремонт електрообладнання та електромереж головного терапевтичного корпусу №1</t>
  </si>
  <si>
    <t>51,3 квт.ч</t>
  </si>
  <si>
    <t xml:space="preserve">ТОВ  "ЛУГЕКСПЕРТИЗА" № 25/12-15-15к від 25.12.2015 </t>
  </si>
  <si>
    <t>Капітальний ремонт електрообладнання та електромереж фізіотерапії №1</t>
  </si>
  <si>
    <t>27,2 квт.ч</t>
  </si>
  <si>
    <t xml:space="preserve">ТОВ  "ЛУГЕКСПЕРТИЗА" № 25/12-15-16к від 25.12.2015 </t>
  </si>
  <si>
    <t>Капітальний ремонт електрообладнання та електромереж харчоблоку №1</t>
  </si>
  <si>
    <t>52,7 квт.ч</t>
  </si>
  <si>
    <t xml:space="preserve">ТОВ  "ЛУГЕКСПЕРТИЗА" № 25/12-15-17к від 25.12.2015 </t>
  </si>
  <si>
    <t>Капітальний ремонт електрообладнання та електромереж родильного відділення №1</t>
  </si>
  <si>
    <t>48,8 квт.ч</t>
  </si>
  <si>
    <t xml:space="preserve">ТОВ  "ЛУГЕКСПЕРТИЗА" № 25/12-15-13к від 25.12.2015 </t>
  </si>
  <si>
    <t>Капітальний ремонт будівлі КУ "Кремінське районне територіальне медичне обєднання" з заміною покрівлі, вікон та вхідних дверей, утепленням будівлі, ремонтом приміщень та технічне переоснащення стерилізаційного відділення</t>
  </si>
  <si>
    <t xml:space="preserve">стерилізації 1000 кг. за добу </t>
  </si>
  <si>
    <t xml:space="preserve">ТОВ  "ЛУГЕКСПЕРТИЗА" № 21/03-16-2к від 21.03.2016 </t>
  </si>
  <si>
    <t>Капітальний ремонт будівлі інфекційного відділення КУ "Кремінське районне територіальне медичне обєднання" з заміною покрівлі, вікон та вхідних дверей, утеплення будівлі, ремонтом приміщень та його технічне переоснащення за адресою: Луганська обл. Вул. Побєди, 1а (КУ "Кременское районное территориальное медицинское объединение")</t>
  </si>
  <si>
    <t>20 койко місць</t>
  </si>
  <si>
    <t xml:space="preserve">ТОВ  "ЛУГЕКСПЕРТИЗА" № 18/03-16-1к від 18.03.2016 </t>
  </si>
  <si>
    <t>Капітальний ремонт  поліклініки КУ "Кремінське районне територіальне медичне обєднання" з утепленням стін, заміною вікон та вхідних дверей, ремонтом приміщень та технічне її переоснащення</t>
  </si>
  <si>
    <t>340 відвідувань за зміну</t>
  </si>
  <si>
    <t xml:space="preserve">ТОВ  "ЛУГЕКСПЕРТИЗА" № 21/03-16-1к від 21.03.2016 </t>
  </si>
  <si>
    <t>Карітальний ремонтр будівлі комунального закладу "Дошкільний навчальний заклад "Рябінушка" Кудряшівської сільської ради</t>
  </si>
  <si>
    <t>63 місця</t>
  </si>
  <si>
    <t xml:space="preserve">ТОВ  "ЛУГЕКСПЕРТИЗА" № 20/01-16-2к від 20.01.2016 </t>
  </si>
  <si>
    <t>Капітальний ремонт (санація) будівлі Варварівської загальноосвітньої школи І-ІІІ ступенів за адресою вул. Комсомольська, буд. 8, с. Варварівка Кремінського району Луганської області</t>
  </si>
  <si>
    <t>320 осіб</t>
  </si>
  <si>
    <t xml:space="preserve">ТОВ  "ЛУГЕКСПЕРТИЗА" № 22/01-16-3к від 22.01.2016 </t>
  </si>
  <si>
    <t>наказ відділу освіти № 28-ОД від 27.01.2016</t>
  </si>
  <si>
    <t>Капітальний ремонт (санація) будівлі Кремінської загальноосвітньої школи І-ІІІ ступенів за адресою вул. І. Франка, буд. 1, м. Кремінна, Луганської обалсті</t>
  </si>
  <si>
    <t>318 осіб</t>
  </si>
  <si>
    <t xml:space="preserve">ТОВ  "ЛУГЕКСПЕРТИЗА" № 22/01-16-2к від 22.01.2016 </t>
  </si>
  <si>
    <t>"Розробка генерального плану, плану зонування території міста Кремінна та цифрової (векторної) оновленої картографічної основи міста Кремінна"</t>
  </si>
  <si>
    <t>9 місяців</t>
  </si>
  <si>
    <t>_</t>
  </si>
  <si>
    <t>Ціль 1. Територіальна соціально-економічна інтеграція. Напрямок - Розвиток міжрегіонального співробітництва забезпечуватиметься шляхом підтримки організацій громадського суспільства, діяльність яких спрямована на забезпечення місцевого та регіонального розвитку і сприяє залученню громадян до процесу міжрегіонального співробітництва та співробітництва територіальних громад</t>
  </si>
  <si>
    <t>«Реконструкція пл. Красна в м.Кремінна Луганської області»</t>
  </si>
  <si>
    <t>5400,0 м2</t>
  </si>
  <si>
    <t>Експертний звіт ТОВ "Лугекспертиза" від 18.01.2016 №18/01-16-3р</t>
  </si>
  <si>
    <t>Рішення виконавчого комітету Кремінської міської ради від 20.01.2016 №2</t>
  </si>
  <si>
    <t>«Реконструкція проспекту "Дружба" в м.Кремінна Луганської області»</t>
  </si>
  <si>
    <t>ФЕМ 390 м2, асфальтобетон - 5520 м2</t>
  </si>
  <si>
    <t>Експертний звіт ТОВ "Лугекспертиза" від 18.01.2016 №18/01-16-2р</t>
  </si>
  <si>
    <t>Рішення виконавчого комітету Кремінської міської ради від 20.01.2016 №1</t>
  </si>
  <si>
    <t>"Капітальний ремонт мереж вуличного освітлення населеного пункту Голубівка"</t>
  </si>
  <si>
    <t>28 шт світодіорних ліхтарів</t>
  </si>
  <si>
    <t>ТОВ "БУД-ВІК" № 13-0205-Е-КЧ від 10.06.2016</t>
  </si>
  <si>
    <t>рішення Голубівської Сільської ради від 08.06.16 № 1</t>
  </si>
  <si>
    <t>"Капітальний ремонт мереж вуличного освітлення населеного пункту Климівка, віднесеного до Голубівської сільської ради"</t>
  </si>
  <si>
    <t>27 шт світодіорних ліхтарів</t>
  </si>
  <si>
    <t>ТОВ "БУД-ВІК" № 13-0207-Е-КЧ від 10.06.2016</t>
  </si>
  <si>
    <t>рішення Голубівської Сільської ради від 08.06.16 № 3</t>
  </si>
  <si>
    <t>"Капітальний ремонт мереж вуличного освітлення населеного пункту Скаргівка, віднесеного до Голубівської сільської ради"</t>
  </si>
  <si>
    <t>16 шт світодіорних ліхтарів</t>
  </si>
  <si>
    <t>ТОВ "БУД-ВІК" № 13-0206-Е-КЧ від 10.06.2016</t>
  </si>
  <si>
    <t>рішення Голубівської Сільської ради від 08.06.16 № 2</t>
  </si>
  <si>
    <t>ТОВ "Лугекспертиза" 27.09.2016 №27/09-16-2к</t>
  </si>
  <si>
    <t>розпорядження Вовчоярівської селищної ради №54 від 28.09.2016</t>
  </si>
  <si>
    <t xml:space="preserve">Ціль 1. Підвищення рівня конкурентоспроможності регіонів                                                                  -Відновлення безпеки життєдіяльності та економічна реабілітація Луганської та Донецької областей:                                                                         -Відновлення пошкодженої інфраструктури : доріг, залізничної інфраструктури, електричних та водопровідних мереж.                                                                                                                       Ціль 2. Територіальна соціально-економічна інтеграція і просторовий розвиток:                                      - Територіальна соціально-економічна інтеграція:                                                                                           - Відновлення безпеки життєдіяльності та екрономічна реабілітація області; - Відновлення пошкодженої інфраструктури: доріг, залізничної інфраструктури, електричних та водопровідних мереж                                                                                                                          </t>
  </si>
  <si>
    <t>Розчищення русла річки Біленька в районі селища Вовчоярівка Попаснянського району Луганської області</t>
  </si>
  <si>
    <t>Розчищення та розширення русла річки Біленька протяжністю 7 кілометрів</t>
  </si>
  <si>
    <t>ТОВ "Лугекспертиза" 22.08.2016 №22/08-16-3к</t>
  </si>
  <si>
    <t>розпорядження Вовчоярівської селищної ради №53 від 23.09.2016</t>
  </si>
  <si>
    <t xml:space="preserve">Капітальний ремонт Райгородської загальноосвітньої школи І-ІІ ступенів за адресою:Луганська область,Сватівський район, с.Райгородка,вулиця Конопліна,4 </t>
  </si>
  <si>
    <t>2015-2017</t>
  </si>
  <si>
    <t>Капітальний ремонт гуртожитку (М-5) "ЛНУ імені Тараса Шевченка" за адресою: м. Старобільськ, пл.Гоголя,1</t>
  </si>
  <si>
    <t>ТОВ "БУД ВІК" від 13.10.2016 № 13-0437-Е-КЧ</t>
  </si>
  <si>
    <t>Капітальний ремонт будівлі навчального корпусу  "ЛНУ імені Тараса Шевченка" за адресою: вул.Померанчука, 15,м. Рубіжне</t>
  </si>
  <si>
    <t>покращить умов проживання</t>
  </si>
  <si>
    <t>покращить умов для проведення навчально-виховного процесу</t>
  </si>
  <si>
    <t>державна</t>
  </si>
  <si>
    <t>ТОВ "БУД ВІК" від 13.10.2016 № 13-0439-Е-КЧ</t>
  </si>
  <si>
    <t>Капітальний ремонт будівлі  (В-1)  "ЛНУ імені Тараса Шевченка" за адресою: м. Старобільськ, пл. Гоголя,1</t>
  </si>
  <si>
    <t>ТОВ "БУД ВІК" від 13.10.2016 № 13-0438-Е-КЧ</t>
  </si>
  <si>
    <t>наказ ЛНУ від 13.10.2016 № 118-3д</t>
  </si>
  <si>
    <t>наказ ЛНУ від 13.10.2016 № 118/2-3д</t>
  </si>
  <si>
    <t>наказ ЛНУ від 13.10.2016 № 118/1-3д</t>
  </si>
  <si>
    <t>Капітальний ремонт будівлі навчального корпусу СНІ ім.В.Даля з термомодернізацією, розташованого  за адресою: Луганська обл., м.Сєвєродонецьк, вул.Донецька,41</t>
  </si>
  <si>
    <t>покращить умов для проведення навчально-виховного процесу,застосування енергозберігаючих технологій</t>
  </si>
  <si>
    <t>ТОВ "ЛУГЕКСПЕРТИЗА" від 17.11.2016 № 17/11-16-6к</t>
  </si>
  <si>
    <t>наказ НУ від 17.11.2016 № 185/07</t>
  </si>
  <si>
    <t>Капітальний ремонт будівлі лабораторного корпусу СНІ ім.В.Даля з термомодернізацією, розташованого  за адресою: Луганська обл., м.Сєвєродонецьк, вул.Донецька,41</t>
  </si>
  <si>
    <t>ТОВ "ЛУГЕКСПЕРТИЗА" від 17.11.2016 № 17/11-16-5к</t>
  </si>
  <si>
    <t>наказ НУ від 17.11.2016 № 186/07</t>
  </si>
  <si>
    <t>Капітальний ремонт КНДЗ (яслі-садок) "Надія" в с. Курячівка Марківського району</t>
  </si>
  <si>
    <t>покращить умов для проведення навчально-виховного процесу,покращення санітарних умов</t>
  </si>
  <si>
    <t>ТОВ "БУД ВІК" від 08.11.2016 № 13-0455-Е-КЧ</t>
  </si>
  <si>
    <t>Рішення Бондарівської сільради від 14.11.2016 № 10/1</t>
  </si>
  <si>
    <t>Реконструкція стаціонарного корпусу КУ "Попаснянська ЦРЛ за адресою:м.Попасна,вул.Сонячна,35</t>
  </si>
  <si>
    <t>Коригування проекту "Дитячий садок вул. Миру, 32 м. Рубіжне – реконструкція"</t>
  </si>
  <si>
    <t>ТОВ "БУД-ВІК" від 10.11.2016 №13-0480-Е-КЧ</t>
  </si>
  <si>
    <t>Наказ УЖКГ від 23.11.2016 № 45-С</t>
  </si>
  <si>
    <t xml:space="preserve">Розпорядження № 90 від 06.04.2016 </t>
  </si>
  <si>
    <t>проект № 230</t>
  </si>
  <si>
    <t>проект № 231</t>
  </si>
  <si>
    <t>проект № 232</t>
  </si>
  <si>
    <t>проект № 233</t>
  </si>
  <si>
    <t>проект № 234</t>
  </si>
  <si>
    <t>проект № 235</t>
  </si>
  <si>
    <t>проект № 236</t>
  </si>
  <si>
    <t>Міністерство освіти і науки</t>
  </si>
  <si>
    <t>Капітальний ремонт будівлі клініко-діагностичної лабораторії з адмінприміщеннями КУ "Старобільське РТМО" по вул. Кірова, 67 м. Старобільськ Луганської області</t>
  </si>
  <si>
    <t>покращить умови праці персоналу та якість проведення лабораторних досліджень</t>
  </si>
  <si>
    <t>ТОВ "БУД ВІК" від 10.09.2015 № 13-0277-Е-КЧ</t>
  </si>
  <si>
    <t>розпорядження голови Старобільської райдержадміністрації від 10.09.2015 № 263</t>
  </si>
  <si>
    <t>Капітальний ремонт будівлі хірургічного відділення КЗ "Старобільського РТМО" по вул. Монастирській, 67 м. Старобільськ, Луганська область</t>
  </si>
  <si>
    <t>2016-2017</t>
  </si>
  <si>
    <t xml:space="preserve">створення належних санітарних умов для перебування пацієнтів у стаціонарі </t>
  </si>
  <si>
    <t>ТОВ "БУД ВІК" від 21.03.2016 № 13-0097-Е-КЧ</t>
  </si>
  <si>
    <t>розпорядження голови Старобільської райдержадміністрації від 24.03.2016 № 67</t>
  </si>
  <si>
    <t>Розвиток "Біловодського ремонтно-експлуатаційного підприємства" як інструмент підвищення ефективності роботи сфери комунального обслуговування</t>
  </si>
  <si>
    <t>1 одиниця спецтехніки (автогідропідіймач)</t>
  </si>
  <si>
    <t>Департамент охорони здоров'я</t>
  </si>
  <si>
    <t>Реконструція системи водопостачання Сватівської обласної психіатричної лікарні</t>
  </si>
  <si>
    <t>ТОВ "ЛУГЕКСПЕРТИЗА" від 21.11.2016 № 21/11-16-3к</t>
  </si>
  <si>
    <t>наказ Департаменту охорони здоров'я від 08.12.2016 № 1060-с</t>
  </si>
  <si>
    <t>м. Сєвєродонецьк</t>
  </si>
  <si>
    <t>Будівництво притулку для бездомних тварин</t>
  </si>
  <si>
    <t>ТОВ "ЛУГЕКСПЕРТИЗА" від 01.12.2015 № 14/09-15-9к</t>
  </si>
  <si>
    <t>розпорядження міського голови від 02.12.2016 № 529</t>
  </si>
  <si>
    <t>Реконструкція будівлі Кремінської районної ради.Друга черга</t>
  </si>
  <si>
    <t>ТОВ "БУД ВІК" від 17.08.2016 № 13-0329-Е-КЧ</t>
  </si>
  <si>
    <t>розпорядження міського голови від 05.12.2016 № 610</t>
  </si>
  <si>
    <t>дозволить збільшити строк служби будівлі, зекономити бюджетні кошти на теплопостачання до 30%</t>
  </si>
  <si>
    <t>Реконструкція будвілі корпусу допоміжних приміщень під багатоквартирний житловий будинок для медичних працівників за адресою: кв. Новоселів, 1 а в смт Троїцьке, Троїцького району Луганської області</t>
  </si>
  <si>
    <t>ТОВ "БУД ВІК" від 25.04.2016 № 13-0144-Е-КЧ</t>
  </si>
  <si>
    <t>Капітальний ремонт. Термомодернізація будівель Новоайдарської школи - гімназії за адресою Луганська область, Новоайдарський район, смт Новоайдар, вул. Центральна,21</t>
  </si>
  <si>
    <t>ТОВ "БУД ВІК" від 26.04.2016 № 13-0406-Е-КЧ/1</t>
  </si>
  <si>
    <t>Наказ відділу освіти Новоайдарської райдержадміністрації від 26.04.2016 №50</t>
  </si>
  <si>
    <t>підвищення рівня комфорту перебування дітей та педагогів у навчальному закладі, нормалізація температурного режиму, економія бюджетних коштів за рахунок зменьшення видатків на оплату природного газу на 192,6 тис.грн,щорічно</t>
  </si>
  <si>
    <t>Будівництво двоповерхового корпусу з їдальнею та майстернями і надвірного туалету Старобільської спеціалізованої загальноосвітньої школи I-III ступенів № 3 Старобільської районної ради Луганської області по вул. Гімназична(Жовтневій),23, м. Старобільськ Луганська область</t>
  </si>
  <si>
    <t>наказ відділу освіти Старобільської райдержадміністрації від 06.12.2016 № 547</t>
  </si>
  <si>
    <t>ТОВ "ЛУГЕКСПЕРТИЗА" від 01.12.2016 № 01/12-16-1к</t>
  </si>
  <si>
    <t>Капітальний ремонт автодороги по вул. Сонячна в с.Новоахтирка Новоайдарського району Луганської області</t>
  </si>
  <si>
    <t>ТОВ "БУД ВІК" від 07.12.2016 № 13-0524-Е-КЧ</t>
  </si>
  <si>
    <t>розпорядження Новоахтирської сільської ради  від 08.12.2016 № 16</t>
  </si>
  <si>
    <t>ремонт дозволить переселити до пустих будинків 50-60 сімей , та дасть поштовх розвитку села</t>
  </si>
  <si>
    <t>Капітальний ремонт автодороги по вул. Озерна в с. Новоахтирка Новоайдарського району Луганської області</t>
  </si>
  <si>
    <t>ТОВ "БУД ВІК" від 07.12.2016 № 13-0522-Е-КЧ</t>
  </si>
  <si>
    <t>розпорядження Новоахтирської сільської ради  від 08.12.2016 № 15</t>
  </si>
  <si>
    <t>Капітальний ремонт автодороги по вул. Центральна в с. Новоахтирка Новоайдарського району Луганської області</t>
  </si>
  <si>
    <t>розпорядження Новоахтирської сільської ради  від 08.12.2016 № 17</t>
  </si>
  <si>
    <t>ТОВ "БУД ВІК" від 07.12.2016 № 13-0523-Е-КЧ</t>
  </si>
  <si>
    <t>покращення технічного стану дороги, зереження цілісного дорожнього покриття</t>
  </si>
  <si>
    <t>Реконструкція внутрішніх мереж електропостачання Новоайдарського РТМО</t>
  </si>
  <si>
    <t>забеспечення якісного функціонування електричних мереж, які постачають електроенергію в приміщення Новоайдарського РТМО</t>
  </si>
  <si>
    <t>ТОВ "ЛУГЕКСПЕРТИЗА" від 18.04.2016 № 18/04-16-1р</t>
  </si>
  <si>
    <t>розпорядження Новоайдарської районної адміністрації від 06.12.2016 № 547</t>
  </si>
  <si>
    <t>Капітальний ремонт автодороги по вул. Віті Пятьоркіна в смт Новоайдар Луганської області</t>
  </si>
  <si>
    <t>розпорядження селищної ради Новоайдарського району Луганської області від 08.12.2016 № 143</t>
  </si>
  <si>
    <t>ТОВ "БУД ВІК" від 07.12.2016 № 13-0525-Е-КЧ</t>
  </si>
  <si>
    <t>ремонт 920 кв. м асфальтового покриття</t>
  </si>
  <si>
    <t>Закупівля офсетної печатної машини Dominant 714 для КП "Марківська районна друкарня"</t>
  </si>
  <si>
    <t>збільшення обсягу бланочної продукції, друк равйонної газети "Вісті Марківщини", друк друкованої продукції для інших районів області (Міловський, Біловодський та ін.)</t>
  </si>
  <si>
    <t>м. Лисичанськ</t>
  </si>
  <si>
    <t>Капітальний ремонт 1-2 поверхів терапевтичного корпусу(кардіологічне відділення, маршові сходи, приміщення) центральної міської лікарні імені Титова за адресою : м. Лисичанськ, пр. Перемоги,134</t>
  </si>
  <si>
    <t>Капітальний ремонт автодороги по вулиці Вокзальна в с. Бахмутівка Новоайдарського району Луганської області</t>
  </si>
  <si>
    <t>Капітальний ремонт автодороги по вул. Центральна в с.Дмитрівка Новоайдарського району Луганської області</t>
  </si>
  <si>
    <t>Капітальний ремонт автодороги по вул. Залізнична в с. Райгородка Новоайдарського району Луганської області</t>
  </si>
  <si>
    <t>Нове будівництво автомобільної дороги від вул. Міловська до вул. Молодіжна, смт Мілове, Луганської області</t>
  </si>
  <si>
    <t>Капітальний ремонт автомобільної дороги по вул. Козацька смт Мілове Луганської області</t>
  </si>
  <si>
    <t>ТОВ "ЛУГЕКСПЕРТИЗА" від 06.12.2016 № 06/12-16-6к</t>
  </si>
  <si>
    <t>Капітальний ремонт будівлі терапевтичного відділення за адресою: смт Мілове вул. Первомайська, 2</t>
  </si>
  <si>
    <t>Капітальний ремонт будівлі Білолуцького міського будинку культури за адресою: Луганська обл. Новопсковський р-н смт Білолуцьк вул. 1 Травня 5</t>
  </si>
  <si>
    <t>ТОВ "БУД ВІК" від 07.10.2016 № 13-0419-Е-КЧ</t>
  </si>
  <si>
    <t>рішення Білолуцької селищної ради Новопсковького району від 19.10.2016 № 12/7</t>
  </si>
  <si>
    <t xml:space="preserve">створення комфорних умов для культурного рохвитку громади  селища Білолуцьк, ефективне використання приміщення будинку культури,застосування енергозберігаючих технологій дасть змогу зберегти типлову енергі., зменшити оплату за енергоносії на 22% </t>
  </si>
  <si>
    <t>наказ відділу освіти Новоайдарської райдержадміністрації від 06.12.2016 № 135</t>
  </si>
  <si>
    <t>ТОВ "БУД ВІК" від 18.11.2016 № 13-0494-Е-КЧ</t>
  </si>
  <si>
    <t>Реконструкція Гречишкінської загальноосвітньої школи I-III ступенів в с. Гречишкіне Новоайдарського району Луганської області</t>
  </si>
  <si>
    <t>покращення теплового режиму школи на 7 градусів, економія вугілля на 60,тис.грн щорічно</t>
  </si>
  <si>
    <t>Капітальний ремонт вуличного освітлення  в Новопсковській громаді</t>
  </si>
  <si>
    <t>скорочення споживання традиційних енергоресурсів та здешевлення вартості енергії за рахунок встановлення модернізованої системи зовнішнього освітлення за допомогою енергозберігаючих технологій</t>
  </si>
  <si>
    <t>Капітальний ремонт автодороги по пров. І. Франка в м. Кремінна Луганської області</t>
  </si>
  <si>
    <t>рішення Кремінської міської ради від 30.03.2016 № 81</t>
  </si>
  <si>
    <t>ТОВ "ЛУГЕКСПЕРТИЗА" від 25.03.2016 № 25/03-16-15к</t>
  </si>
  <si>
    <t>здійснення дорожньо-будівельних робіт загальною площею 2865 кв.м.</t>
  </si>
  <si>
    <t>Капітальний ремонт автодороги по вул. Урицького в м. Кремінна Луганської області</t>
  </si>
  <si>
    <t>ТОВ "ЛУГЕКСПЕРТИЗА" від 25.04.2016 № 25/04-16-8к</t>
  </si>
  <si>
    <t>рішення Кремінської міської ради від 31.05.2016 № 113</t>
  </si>
  <si>
    <t>здійснення дорожньо-будівельних робіт загальною площею 2913,55 кв.м.</t>
  </si>
  <si>
    <t>Капітальний ремонт автодороги по вул. Кооперативна (від пл. Кооперативна до вул. Дражевського ) в м. Кремінна Луганської області</t>
  </si>
  <si>
    <t>ТОВ "ЛУГЕКСПЕРТИЗА" від 25.03.2016 № 25/03-16-12к</t>
  </si>
  <si>
    <t>рішення Кремінської міської ради від 30.03.2016 № 75</t>
  </si>
  <si>
    <t>здійснення дорожньо-будівельних робіт загальною площею 1074,28 кв.м.</t>
  </si>
  <si>
    <t>Капітальний ремонт автодороги по вул. Горького в м. Кремінна Луганської області</t>
  </si>
  <si>
    <t>ТОВ "ЛУГЕКСПЕРТИЗА" від 25.03.2016 № 25/03-16-6к</t>
  </si>
  <si>
    <t>рішення Кремінської міської ради від 30.03.2016 № 71</t>
  </si>
  <si>
    <t>Капітальний ремонт автодороги по вул. Підвільшанського в м. Кремінна Луганської області</t>
  </si>
  <si>
    <t>здійснення дорожньо-будівельних робіт загальною площею 4460,08 кв.м.</t>
  </si>
  <si>
    <t>здійснення дорожньо-будівельних робіт загальною площею 4938,05 кв.м.</t>
  </si>
  <si>
    <t>ТОВ "ЛУГЕКСПЕРТИЗА" від 25.03.2016 № 25/03-16-3к</t>
  </si>
  <si>
    <t>рішення Кремінської міської ради від 30.03.2016 № 76</t>
  </si>
  <si>
    <t>Капітальний ремонт автодороги по вул. Банковой в м. Кремінна Луганської області</t>
  </si>
  <si>
    <t>рішення Кремінської міської ради від 30.05.2016 № 108</t>
  </si>
  <si>
    <t>ТОВ "ЛУГЕКСПЕРТИЗА" від 25.04.2016 № 25/04-16-1к</t>
  </si>
  <si>
    <t>здійснення дорожньо-будівельних робіт загальною площею 4800 кв.м.</t>
  </si>
  <si>
    <t>Капітальний ремонт автодороги по вул. Центральна в м. Кремінна Луганської області</t>
  </si>
  <si>
    <t>ТОВ "ЛУГЕКСПЕРТИЗА" від 25.03.2016 № 25/03-16-13к</t>
  </si>
  <si>
    <t>рішення Кремінської міської ради від 30.03.2016 № 78</t>
  </si>
  <si>
    <t>здійснення дорожньо-будівельних робіт загальною площею 5310,96 кв.м.</t>
  </si>
  <si>
    <t>Капітальний ремонт автодороги по вул. Мирна, с. Бунчуківка, Білокуракинського району, Луганської області</t>
  </si>
  <si>
    <t>Новопсковська ОТГ</t>
  </si>
  <si>
    <t>розпорядження від 05.10.2016 № 136</t>
  </si>
  <si>
    <t xml:space="preserve">Капітальний ремонт автодороги по вул. О.Іванова, с. Шарапівка, Білокуракинського району, Луганської області </t>
  </si>
  <si>
    <t>ремонт автодороги загальною площею 1,5 км</t>
  </si>
  <si>
    <t>ТОВ "БУД ВІК" від 05.10.2016 № 13-0363-Е-КЧ</t>
  </si>
  <si>
    <t>ремонт автодороги загальною площею 0,9 км</t>
  </si>
  <si>
    <t>ремонт автодороги загальною площею 8800кв.м</t>
  </si>
  <si>
    <t>Капітальний ремонт автодороги по вул. Підгірна, смт Білокуракине, Білокуракинського району, Луганської області</t>
  </si>
  <si>
    <t>ТОВ "БУД ВІК" від 05.10.2016 № 13-0366-Е-КЧ</t>
  </si>
  <si>
    <t>проект № 237</t>
  </si>
  <si>
    <t>проект № 238</t>
  </si>
  <si>
    <t>проект № 239</t>
  </si>
  <si>
    <t>проект № 240</t>
  </si>
  <si>
    <t>проект № 241</t>
  </si>
  <si>
    <t>проект № 242</t>
  </si>
  <si>
    <t>проект № 243</t>
  </si>
  <si>
    <t>проект № 244</t>
  </si>
  <si>
    <t>проект № 245</t>
  </si>
  <si>
    <t>проект № 246</t>
  </si>
  <si>
    <t>проект № 247</t>
  </si>
  <si>
    <t>проект № 248</t>
  </si>
  <si>
    <t>проект № 249</t>
  </si>
  <si>
    <t>проект № 250</t>
  </si>
  <si>
    <t>проект № 251</t>
  </si>
  <si>
    <t>проект № 252</t>
  </si>
  <si>
    <t>проект № 253</t>
  </si>
  <si>
    <t>проект № 254</t>
  </si>
  <si>
    <t>проект № 255</t>
  </si>
  <si>
    <t>проект № 256</t>
  </si>
  <si>
    <t>проект № 257</t>
  </si>
  <si>
    <t>проект № 258</t>
  </si>
  <si>
    <t>проект № 259</t>
  </si>
  <si>
    <t>проект № 260</t>
  </si>
  <si>
    <t>проект № 261</t>
  </si>
  <si>
    <t>проект № 262</t>
  </si>
  <si>
    <t>проект № 263</t>
  </si>
  <si>
    <t>проект № 264</t>
  </si>
  <si>
    <t>проект № 265</t>
  </si>
  <si>
    <t>проект № 266</t>
  </si>
  <si>
    <t>проект № 267</t>
  </si>
  <si>
    <t>проект № 268</t>
  </si>
  <si>
    <t>проект № 269</t>
  </si>
  <si>
    <t>проект № 270</t>
  </si>
  <si>
    <t>проект № 271</t>
  </si>
  <si>
    <t>проект № 273</t>
  </si>
  <si>
    <t>буде збудовано 218 м асфальто-бетонного покриття</t>
  </si>
  <si>
    <t>розпорядження голови Міловської селищної ради від 13.10.2016 №72</t>
  </si>
  <si>
    <t>ТОВ "ЛУГЕКСПЕРТИЗА" від 13.10.2016 № 13/10-16-2к</t>
  </si>
  <si>
    <t>ремонт 264 м асфальто-бетонного покриття</t>
  </si>
  <si>
    <t>розпорядження голови Міловської селищної ради від 06.12.2016 №81</t>
  </si>
  <si>
    <t>розпорядження голови Міловської селищної ради від 18.01.2016 №15</t>
  </si>
  <si>
    <t>ТОВ "БУД ВІК" від 10.12.2015 № 13-0453-Е-КЧ</t>
  </si>
  <si>
    <t>покращення термоізоляційних властивостей будівлі, що призведе до економії бюджетних коштів на теплопостачання близко 30%</t>
  </si>
  <si>
    <t>рішення №17/3 від 05.12.2016</t>
  </si>
  <si>
    <t>розпорядження голови троїцької райдержадміністрації від 07.05.2016 № 143</t>
  </si>
  <si>
    <t>наказ Служби автомобільних доріг у Луганській області від 12.12.2016 № 183</t>
  </si>
  <si>
    <t>1,2 км</t>
  </si>
  <si>
    <t>ТОВ "БУД ВІК" від 28.10.2016 № 13-0380-Е-КЧ</t>
  </si>
  <si>
    <t>1 км</t>
  </si>
  <si>
    <t>наказ Служби автомобільних доріг у Луганській області від 12.12.2016 № 184</t>
  </si>
  <si>
    <t>наказ Служби автомобільних доріг у Луганській області від 12.12.2016 № 185</t>
  </si>
  <si>
    <t>ТОВ "БУД ВІК" від 07.12.2016 № 13-0521-Е-КЧ</t>
  </si>
  <si>
    <t>ТОВ "БУД ВІК" від 23.08.2016 № 13-0336-Е-КЧ</t>
  </si>
  <si>
    <t>2 км</t>
  </si>
  <si>
    <t>Капітальний ремонт та оснащення хірургічного відділення Центральної міської лікарні імені Тітова за адресою: м. Лисичанськ , вул. ім. В.. Сосюри, 424</t>
  </si>
  <si>
    <t>ТОВ "УКРЕКСПЕРТИЗА В БУДІВНИЦТВІ" від 06.12.2016 № 1846-4241-16/УЕБ</t>
  </si>
  <si>
    <t>рішення Лисичанської міської ради від 09.12.2016 № 517</t>
  </si>
  <si>
    <t>рішення Лисичанської міської ради від 09.12.2016 № 518</t>
  </si>
  <si>
    <t>ТОВ "УКРЕКСПЕРТИЗА В БУДІВНИЦТВІ" від 06.12.2016 № 1847-4241-16/УЕБ</t>
  </si>
  <si>
    <t xml:space="preserve">м. Сєвєродонецьк </t>
  </si>
  <si>
    <t>Реконструкція проїжджої частини вул. Сметаніна у м. Сєвєродонецьку</t>
  </si>
  <si>
    <t>відкриття двосторонього руху при розширенні проїзджої частини вулиці з 7 м до 9,5 м</t>
  </si>
  <si>
    <t>ТОВ "ЛУГЕКСПЕРТИЗА" від 02.06.2015 № 02/06-15-2к</t>
  </si>
  <si>
    <t>Реконструкція зливневої каналізації по вул. Сметаніна в м. Сєвєродонецьку</t>
  </si>
  <si>
    <t>відбудування локальних очисних споруд потужністью 50 куб.м., що передбачає збір дощових та талих вод по мережах дощової каналізації їх доочищення та водовідведення в озеро Паркове.</t>
  </si>
  <si>
    <t>ТОВ "ЛУГЕКСПЕРТИЗА" від 02.06.2015 № 02/06-15-3к</t>
  </si>
  <si>
    <t xml:space="preserve">iнтеграція і ефективне використання ресурсів для досягнення кінцевих результатів в наданні амбулаторно-поліклінічної та стаціонарної медичної допомоги населенню;
- надання висококваліфікованої, спеціалізованої, організаційно-методичної, лікувально-профілактичної, стаціонарної медичної допомоги населенню
</t>
  </si>
  <si>
    <t>ТОВ "БУД-ВІК" 15.06.2016р №13-0240-Е-КЧ</t>
  </si>
  <si>
    <t>забезпечення суттєвого зменшення несанкціонованих та стихійних звалищ, які шкідливо впливають на навколишнє середовище і здоров’я людей</t>
  </si>
  <si>
    <t>Новопсковський район</t>
  </si>
  <si>
    <t>Капітальний ремонт асфальтобетонного покриття доріг в с.Заайдарівка Новопсковського району</t>
  </si>
  <si>
    <t>загальна довжина дороги 2,9 кв.км</t>
  </si>
  <si>
    <t>ТОВ "БУД-ВІК" від 09.06.2016 № 13-0220-Е-КЧ</t>
  </si>
  <si>
    <t>рішення Заадарівської сільської ради від 09.06.2016 №10/8</t>
  </si>
  <si>
    <t xml:space="preserve">ЦІЛЬ 2. Територіальна соціально-економічна інтеграція і просторовий розвиток. Виконання завдань і здійснення заходів, спрямованих на вирішення актуальних проблемних питань  Донецької та Луганської областей, Автономної Республіки Крим та м. Севастополя                                                   </t>
  </si>
  <si>
    <t>Біловодський район</t>
  </si>
  <si>
    <t>Доступну медичну допомогу - кожному жителю району. Забезпечення амбулаторії оснащеним автотранспортом для обслуговування населення Біловодського району</t>
  </si>
  <si>
    <t>наближеня показників стану здоров'я населення до міжнародних стандартів, скорочення терміну обслуговування викликів лікаря до дому до пацієнта в 3-5 разів: в середньому з 90 хвилин до 30 на один виклик</t>
  </si>
  <si>
    <t>Капітальний ремонт автомобільної дороги по вул. Виноградна у смт Біловодськ Біловодського району Луганської області</t>
  </si>
  <si>
    <t>Капітальний ремонт автомобільної дороги дозволить зберігти існуючі мережі дороги від руйнувань. Очікується ремонт 2,182 тис. кв.м дорожнього полотна..Рівень стану покращення асфальтобетоного покриття підвищиться на 78%</t>
  </si>
  <si>
    <t>ТОВ "БУД-ВІК" від 08.08.2016 № 13-0316-Е-КЧ</t>
  </si>
  <si>
    <t>рішення Біловодської селищної ради від 10.08.2016 №109</t>
  </si>
  <si>
    <t>Білокуракинський район</t>
  </si>
  <si>
    <t>Проект відповідає цілям і завданням Державної Стратегії регіонального розвитку на період до 2020 року, затвердженої постановою Кабінету Міністрів України від 6 серпня 2014 р. № 385,  а саме: Ціль 1.  Підвищення рівня конкурентоспроможності регіонів, Ціль 2. Територіальна соціально-економічна інтеграція і просторовий розвиток</t>
  </si>
  <si>
    <t>Реконструкція частини гуртожитку по вул. Студентська, 28А, м. Рубіжне</t>
  </si>
  <si>
    <t>12 двокімнатних квартир</t>
  </si>
  <si>
    <t xml:space="preserve">Ціль 1. Підвищення рівня конкурентоспроможності регіонів. Раціональне використання природно-ресурсного потенціалу, збереження культурної спадщини та найцінніших природних територій . Збереження в регіонах біологічного та ландшафтного різноманіття, відтворення природних комплексів, земельних та водних ресурсів, формування національної екомережі                                                                                                                           </t>
  </si>
  <si>
    <t>Капітальний ремонт асфальтобетонного покриття автомобільної дорги по вулицях Шкільна, вул. Мира до перехрестя з вул. Поштовою, від перехрестя вул. Мира з вул. Поштова до перехрестя вулиць Поштова та Дружби селища Вовчоярівка Попаснянського району Луганської області</t>
  </si>
  <si>
    <t>Капітальний ремонт автомобільного покриття 6000кв.м</t>
  </si>
  <si>
    <t>ТОВ "Лугекспертиза" 27.09.2016 №27/09-16-3к</t>
  </si>
  <si>
    <t>розпорядження Вовчоярівської селищної ради №55 від 28.09.2016</t>
  </si>
  <si>
    <t xml:space="preserve">Ціль 1. Підвищення рівня конкурентоспроможності регіонів                                                                  -Відновлення безпеки життєдіяльності та економічна реабілітація Луганської та Донецької областей:                                                                         -Відновлення пошкодженої інфраструктури : доріг, залізничної інфраструктури, електричних та водопровідних мереж.                                                                                                                       Ціль 2. Територіальна соціально-економічна інтеграція і просторовий розвиток:                                      - Територіальна соціально-економічна інтеграція:                                                                                           - Відновлення безпеки життєдіяльності та екрономічна реабілітація області;                                                 - Відновлення пошкодженої інфраструктури: доріг, залізничної інфраструктури, електричних та водопровідних мереж                                                                                                                          </t>
  </si>
  <si>
    <t>Капітальний ремонт асфальтобетонного покриття автодороги по кв. Сонячний у м. Золоте - 1 Попаснянського району Луганської області</t>
  </si>
  <si>
    <t>Капітальний ремонт автомобільного покриття 5025 кв.м</t>
  </si>
  <si>
    <t>ТОВ "Лугекспертиза" 26.09.2016 №26/09-16-15к</t>
  </si>
  <si>
    <t>розпорядження Золотівської  міської ради №36 від 23.09.2016</t>
  </si>
  <si>
    <t>Капітальний ремонт асфальтобетонного покриття автомобільної дороги по вул. Медична  у м. Золоте - 2 Попаснянського району Луганської області</t>
  </si>
  <si>
    <t>Капітальний ремонт автомобільного покриття 3642 кв.м</t>
  </si>
  <si>
    <t>ТОВ "Лугекспертиза" 26.09.2016 №26/09-16-14к</t>
  </si>
  <si>
    <t>розпорядження Золотівської  міської ради №35 від 23.09.2016</t>
  </si>
  <si>
    <t>Капітальний ремонт асфальтобетонного покриття автомобільної дороги по вул. Центральна у м. Золоте Попаснянського району Луганської області</t>
  </si>
  <si>
    <t>Капітальний ремонт автомобільного покриття 4755 кв.м</t>
  </si>
  <si>
    <t>ТОВ "Лугекспертиза" 26.09.2016 №26/09-16-16к</t>
  </si>
  <si>
    <t>розпорядження Золотівської  міської ради №34 від 23.09.2016</t>
  </si>
  <si>
    <t>Капітальний ремонт асфальтобетонного покриття автодороги по вул. Ігнатьєва у м. Золоте - 2 Попаснянського району Луганської області</t>
  </si>
  <si>
    <t>Капітальний ремонт автомобільного покриття 5040 тис. кв.м</t>
  </si>
  <si>
    <t>ТОВ "Лугекспертиза" 26.09.2016 №26/09-16-13к</t>
  </si>
  <si>
    <t xml:space="preserve">Капітальний ремонт асфальтобетонного покриття автодороги по вул. Базарна у м. Золоте Попаснянського району Луганської області </t>
  </si>
  <si>
    <t>Капітальний ремонт автомобільного покриття 4845 тис. кв.м</t>
  </si>
  <si>
    <t>ТОВ "Лугекспертиза" 26.09.2016 №26/09-16-12к</t>
  </si>
  <si>
    <t>розпорядження Золотівської  міської ради №32 від 23.09.2016</t>
  </si>
  <si>
    <t>Капітальний ремонт асфальтобетонного покриття автомобільної дороги по вулиці Заводська у місті Попасна Луганської області</t>
  </si>
  <si>
    <t>Капітальний ремонт асфальтобетонного покриття 11 474 тис м кв (із загальної площі 15 000 тис м кв) дозволить покращити стан дорожнього покриття на 77%.</t>
  </si>
  <si>
    <t>Комунальна</t>
  </si>
  <si>
    <t>Розпорядження міського голови від 07.10.2016 №280</t>
  </si>
  <si>
    <t>Капітальний ремонт асфальтобетонного покриття автомобільних доріг по вулиці Красних партизан, вулиці Нагорна у місті Попасна Луганської області</t>
  </si>
  <si>
    <t>Капітальний ремонт асфальтобетонного покриття 6 372 тис м кв (із загальної площі 6 372 тис м кв) дозволить покращити стан дорожнього покриття на 100%.</t>
  </si>
  <si>
    <t>ТОВ "Експертиза ЗО" від 07.10.2016 №1812/16"</t>
  </si>
  <si>
    <t>Розпорядження міського голови від 07.10.2016 №279</t>
  </si>
  <si>
    <t>Капітальний ремонт асфальтобетонного покриття автомобільної дороги по вулиці Спортивна у місті Попасна Луганської області</t>
  </si>
  <si>
    <t>Капітальний ремонт асфальтобетонного покриття 3 386 тис м кв (із загальної площі 4 650 тис м кв) дозволить покращити стан дорожнього покриття на 73%.</t>
  </si>
  <si>
    <t>ТОВ "Експертиза ЗО" від 07.10.2016 №1813/16"</t>
  </si>
  <si>
    <t>Розпорядження міського голови від 07.10.2016 №283</t>
  </si>
  <si>
    <t>Капітальний ремонт асфальтобетонного покриття автомобільних доріг по вулиці Кузнечна, вулиці Базарна, вулиці Ніколенка, вулиці Соборна у місті Попасна Луганської області</t>
  </si>
  <si>
    <t>Капітальний ремонт асфальтобетонного покриття 12 642 тис м кв (із загальної площі 15 456 тис м кв) дозволить покращити стан дорожнього покриття на 82%.</t>
  </si>
  <si>
    <t>ТОВ "Експертиза ЗО" від 07.10.2016 №1811/16"</t>
  </si>
  <si>
    <t>Розпорядження міського голови від 07.10.2016 №281</t>
  </si>
  <si>
    <t>Капітальний ремонт асфальтобетонного покриття автомобільної дороги по вулиці М. Грушевського у місті Попасна Луганської області</t>
  </si>
  <si>
    <t>Капітальний ремонт асфальтобетонного покриття 8 564 тис м кв (із загальної площі 9 755 тис м кв) дозволить покращити стан дорожнього покриття на 88%.</t>
  </si>
  <si>
    <t>ТОВ "Експертиза ЗО" від 07.10.2016 №1815/16"</t>
  </si>
  <si>
    <t>Розпорядження міського голови від 07.10.2016 №278</t>
  </si>
  <si>
    <t>Капітальнйи ремонт асфальтобетонного покриття автомобільних доріг по вулиці Суворова, вулиці А. Черешні, вулиці Герцена, вулиці Чапаєва у місті Попасна Луганської області</t>
  </si>
  <si>
    <t>Капітальний ремонт асфальтобетонного покриття 10 830 тис м кв (із загальної площі 19 028 тис м кв) дозволить покращити стан дорожнього покриття на 60%.</t>
  </si>
  <si>
    <t>ТОВ "Експертиза ЗО" від 07.10.2016 №1814/16"</t>
  </si>
  <si>
    <t>Розпорядження міського голови від 07.10.2016 №282</t>
  </si>
  <si>
    <t>Старобільський район</t>
  </si>
  <si>
    <t xml:space="preserve">Реконструкція Старобільської ЗОШ I-III ступенів №4 Старобільської райради на кв. Ватутіна, 53 "а" м. Старобільськ Луганської області  </t>
  </si>
  <si>
    <t>ТОВ "БУД-ВІК"  № 13-0147-Е-КЧ від 23.06.2015</t>
  </si>
  <si>
    <t>Розпорядження №163 від 14.06.2016</t>
  </si>
  <si>
    <t xml:space="preserve">Проект відповідає цілям і завданням Державної Стратегії регіонального розвитку на період до 2020 року, затвердженої постановою Кабінету Міністрів України від 6 серпня 2014 р. № 385 та Стратегії регіонального розвитку Луганської області на період до 2020 року.                                                                        Ціль.1 Територіальна соціально-економічна інтергація: відновлення  та забеспечення безперебійного енерго-, газо- та водопостачання об'єктів соціальної сфери, освіти, охорони здоров'я та промисловості . Ціль 2. Модернізація системи освіти Регіональної стратегії розвитку Луганської області до 2020року                                                                                                                                 </t>
  </si>
  <si>
    <t>Станично-Луганський район</t>
  </si>
  <si>
    <t>1. Покращення якості надання  послуг.                                                                                       2.Заощадження бюджетних коштів,у зв’язку з високо ефективними технологіями та модернізацією системи опалення.</t>
  </si>
  <si>
    <t>ТОВ "БУД-ВІК" 23.05.2016р №13-0227-Е-КЧ</t>
  </si>
  <si>
    <t>Рішення № 21 від24.05. 2016р</t>
  </si>
  <si>
    <t>Ціль 2 . Територіальна соціально-економічна інтеграція і просторовий розвиток: передбачається (створення належних умов для навчання дітей, забезпечення підвищення якості та рівного доступу населення до загальної середньої освіти шляхом покращення їх матеріально-технічної бази, підвищення якості освіти сільської молоді                                                                                                                   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збереження і зміцнення здоров’я населення.</t>
  </si>
  <si>
    <t>забезпечити споживачів більш якісними  послугами за нижчою вартістю; зменшення собівартості виробництва теплової енергії;скоротити споживання природного газу за рахунок  заміщення природного газу твердим паливом</t>
  </si>
  <si>
    <t>ТОВ "БУД-ВІК" 17.06.2016р №13-0250-Е-КЧ</t>
  </si>
  <si>
    <t>Наказ № 54 від 17.06. 2016р</t>
  </si>
  <si>
    <t>Ціль 2 . Територіальна соціально-економічна інтеграція і просторовий розвиток: передбачається (виконання завдань і захходів, спрямованих на підвищення якості надання послуг з теплозабезпечення в малихмістах та сільських населених пунктахґ) зменьшення споживання природного газу.                                                                                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збереження і зміцнення здоров’я населення.</t>
  </si>
  <si>
    <t>«Реконструкція каналізаційного колектора, мережі та каналізаційної насосної станції смт. Петрівка Станично-Луганського району Луганської області»</t>
  </si>
  <si>
    <t xml:space="preserve">В результаті реалізації проекту будуть відновлені (реконструйовані): каналізаційний колектор – 3945 м, каналізаційна мережа, каналізаційна насосна </t>
  </si>
  <si>
    <t>ТОВ"ЛУГЕКСПЕРТИЗА" 19.06.2015№19/06-15-3к</t>
  </si>
  <si>
    <t>Рішення № 58 від 16.07. 2015р</t>
  </si>
  <si>
    <t xml:space="preserve">Ціль.1 Відновлення пошкодженої інфраструктури: длріг, залізничної інфраструктури, електричних та водопровідних мереж.                                                                                                                      Ціль 3. Охорона від забруднення аьмосферного повітря, водних та земельних ресурсів                                                                                                                                 </t>
  </si>
  <si>
    <t>ТОВ "БУД-ВІК" 23.05.2016р №13-0247-Е-КЧ</t>
  </si>
  <si>
    <t>Рішення № 20від 24.05. 2016р</t>
  </si>
  <si>
    <t>Проект відповідає Державній Стратегії регіонального розвитку на період до 2020 року, затвердженої постановою Кабінету Міністрів України від 6 серпня 2014 р. № 385. Ціль 2. Територіальна соціально-економічна інтеграція і просторовий розвиток: передбачається (створення належних умов для навчання дітей, забезпечення підвищення якості та рівного доступу населення до загальної середньої освіти шляхом покращення їх матеріально-технічної бази, підвищення якості освіти сільської молоді.                                                                                                    Ціль 3. Розвиток людського потенціалу та соціальна спаведливість передбачає підвищення рівня життя населення,ефективне використання трудових ресурсів, збереження і зміцнення здоров'я населення.</t>
  </si>
  <si>
    <t>Проектом будівництва передбачені заходи щодо безпечної експлуатації комплексу споруд, які повністю виключають можливість негативного впливу на навколишнє природне середовище.</t>
  </si>
  <si>
    <t>ТОВ "БУД-ВІК" 17.06.2016р №13-0228-Е-КЧ</t>
  </si>
  <si>
    <t>Наказ № 53 від 17.06. 2016р</t>
  </si>
  <si>
    <t>Ціль 2 . Територіальна соціально-економічна інтеграція і просторовий розвиток: передбачається (створення належних умов для навчання дітей, забезпечення підвищення якості та рівного доступу населення до загальної середньої освіти шляхом покращення їх матеріально-технічної бази, підвищення якості та рівного доступу населення до загальної середньої освіти шляхом покращення  їх матеріально-технічної бази, підвищення якості освіти сільської молоді)                                                                                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збереження і зміцнення здоров’я населення, формування духовно багатої, інтелектуально розвиненої людини, охорону навколишнього природного середовища</t>
  </si>
  <si>
    <t>№ п/п</t>
  </si>
  <si>
    <t>Найменування інвестиційної програми і проектів регіонального розвитку та їх місцезнаходження, вид робіт для проектів будівництва</t>
  </si>
  <si>
    <t>Період реалізації 
(рік початку і закінчення)</t>
  </si>
  <si>
    <t>Результативність реалізації проекту
(для проектів будівництва, 
потужність відповідних одиниць)</t>
  </si>
  <si>
    <t>Кошторисна вартість об’єкта, тис. гривень</t>
  </si>
  <si>
    <t>Обсяг фінансування у 2017 році, тис. гривень:</t>
  </si>
  <si>
    <t>Форма власності</t>
  </si>
  <si>
    <t>Заповнюється для проектів будівництва</t>
  </si>
  <si>
    <t>Номер і назва завдання з  відповідної стратегії розвитку регіону та плану заходів з їх реалізацій, якому відповідає проект</t>
  </si>
  <si>
    <t>Оцінка проекту регіональною комісією</t>
  </si>
  <si>
    <t>Примітка</t>
  </si>
  <si>
    <t>усього</t>
  </si>
  <si>
    <t>Залишок на 01.01.17</t>
  </si>
  <si>
    <t>Усього</t>
  </si>
  <si>
    <t>в тому числі за рахунок:</t>
  </si>
  <si>
    <t>Найменування експертної організації, дата, 
№ експертизи</t>
  </si>
  <si>
    <t>Нормативний акт щодо затвердження проекту будівництва (ким і коли затверджено, № акта)</t>
  </si>
  <si>
    <t>коштів державного фонду регіонального розвитку</t>
  </si>
  <si>
    <t>коштів місцевого бюджету</t>
  </si>
  <si>
    <t>Інших джерел фінансування</t>
  </si>
  <si>
    <t>Усього,</t>
  </si>
  <si>
    <t>-</t>
  </si>
  <si>
    <t>ВСЬОГО</t>
  </si>
  <si>
    <t>Обласний центр</t>
  </si>
  <si>
    <t>Управління містобудування  та архітектури Луганської обласної державної адміністрації</t>
  </si>
  <si>
    <t>розпорядження голови облдержадміністрації №673 від 28.12.2015</t>
  </si>
  <si>
    <t>Управління культури, національностей та релігій Луганської обласної державної адміністрації</t>
  </si>
  <si>
    <t xml:space="preserve">Капітальний ремонт внутрішніх приміщень будівлі гуртожитку КЗ "Сєвєродонецьке обласне музичне училище ім. Прокоф'єва" за адресою: м.Сєвєродонецьк, бульвар Дружби Народів, 33-д </t>
  </si>
  <si>
    <t>створення умов комфортного проживання населення та внутрішньо переміщених осіб у кількості 22 осіб, зменьшення споживання теплової енергії на 15%; оптимізація витрат бюджетів місцевого рівня на утримання зазначеного об'єкту, очікувана економія 100 тис. грн на рік</t>
  </si>
  <si>
    <t>наказ  управління культури , національностей та релігій облдержадміністрації №119-СЕВ від 02.09.2016</t>
  </si>
  <si>
    <t>Міста обласного значення</t>
  </si>
  <si>
    <t>м. Рубіжне</t>
  </si>
  <si>
    <t>Утеплення основної будівлі КУ "Територіальний центр" по вул. Будівельників, 25 в м. Рубіжне</t>
  </si>
  <si>
    <t>2-поверхова будівля</t>
  </si>
  <si>
    <t>комунальна</t>
  </si>
  <si>
    <t>ТОВ "Лугекспертиза" від 24.06.2015 № 25/05-15-5к</t>
  </si>
  <si>
    <t>Наказ УЖКГ від 25.06.2015 № 35-С</t>
  </si>
  <si>
    <t>А.2.1. Створити умови для надання екстренноъ медичної допомоги протягом нормативного часу</t>
  </si>
  <si>
    <t>Перелік інвестиційних програм і проектів регіонального розвитку, що можуть реалізовуватися за рахунок коштів державного фонду регіонального розвитку                           у 2017 році в Херсонській області</t>
  </si>
  <si>
    <t>Створення Центру високоспеціалізованої медичної реабілітації на базі КЗ "Обласна лікарня відновного лікування" Херсонської обласної ради</t>
  </si>
  <si>
    <t xml:space="preserve">Експертні звіти філії ДП “Укрдержбуд-експертиза» у Херсонській області від 01.06.2017:                 № 22-0332-17;  № 22-0331-17;  № 22-0330-17; № 22-0329-17; № 22-0328-17; № 22-0327-17; № 22-0326-17; № 22-0325-17; № 22-0323-17; № 22-0322-17;  № 22-0321-17; № 22-0320-17; № 22-0318-17;    від 02.06.2017 № 22-0350-17           
</t>
  </si>
  <si>
    <t>Поширюеться  на 2306 осіб,1337 домогосподарств, 25 км мереж вуличного освітлення</t>
  </si>
  <si>
    <t>Поширюеться  на 2306 осіб</t>
  </si>
  <si>
    <t>ТОВ "БУД-ВІК" від 29.09.2016 № 13-0411-Е-КЧ</t>
  </si>
  <si>
    <t>Пріоритет 5 з Державної стратегії регіонального розвитку до 2020 року "Розвиток людського потенціалу: покращення демографічної ситуації, забезпечення раціональної зайнятості населення, підвищення ефективності використання трудових ресурсів, розвиток сфери соціальних послуг, розбудова культурного простору"   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збереження і зміцнення здоров’я населення, формування духовно багатої, інтелектуально розвиненої людини, охорону навколишнього природного середовища</t>
  </si>
  <si>
    <t>Рішеня Мілуватської сільради №12/2 від 30.09.2016</t>
  </si>
  <si>
    <t>Поширюеться  на 530 осіб двох населених пунктів</t>
  </si>
  <si>
    <t>ТОВ "БУД-ВІК" від 29.09.2016 № 13-0410-Е-КЧ</t>
  </si>
  <si>
    <t>Пріоритет №7 Створення рівних умов для повноцінного розвитку дітей і підлітків та покращення їх здоров"я</t>
  </si>
  <si>
    <t>Капітальний ремонт дорожнього покриття по вул.Молодіжна с. Містки Сватівського району Луганської області</t>
  </si>
  <si>
    <t>ТОВ "БУД-ВІК" від 07.10.2016 № 13-0426-Е-КЧ</t>
  </si>
  <si>
    <t>Рішеня Містківської сільради №16/5 від 07.10.2016</t>
  </si>
  <si>
    <t>Капітальний ремонт автодороги по вул. Андріївська, с. Містки Сватівського району Луганської області</t>
  </si>
  <si>
    <t xml:space="preserve">  4000 кв.м</t>
  </si>
  <si>
    <t>ТОВ "БУД-ВІК" від 07.10.2016 № 13-0425-Е-КЧ</t>
  </si>
  <si>
    <t>Рішеня Містківської сільради №16/4 від 07.10.2016</t>
  </si>
  <si>
    <t>Пріоритет 1 Підвищення конкурентоспроможності регіонів. Пріоритет 2 Створення умов для поширення позитивних процесів розвитку міст та інших територій, розвиток сільської місцевості . Пріоритет 3 Розвиток людського потенціалу та соціальної справедливості передбачає підвищений рівень життя населення, ефективне використання трудових ресурсів.Ціль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збереження і зміцнення здоров’я населення, формування духовно багатої, інтелектуально розвиненої людини, охорону навколишнього природного середовища</t>
  </si>
  <si>
    <t>Капітальний ремонт автодороги по вул. Центральна (Гаєвого), вул. Крюкова, вул. Трудова (Дзержинського) с. Гончарівка та по вул. Миру (Комсомольська) с. Хомівка Сватівського району Луганської області</t>
  </si>
  <si>
    <t>Рішеня Гончарівської сільради №10/1 від 03.10.2016</t>
  </si>
  <si>
    <t>ТОВ "БУД-ВІК" від 29.09.2016 № 13-0407-Е-КЧ</t>
  </si>
  <si>
    <t>Капітальний ремонт фельдшерського пункту с. Коломийчиха Сватівського району Луганської області</t>
  </si>
  <si>
    <t xml:space="preserve"> 17628 кв.м</t>
  </si>
  <si>
    <t>Ціль 2. Територіальна соціально-економічна інтеграція і просторовий розвиток: виконання завдань і здійснення заходів, спрямованих на вирішення актуальних проблемних питань 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збереження і зміцнення здоров’я населення, формування духовно багатої, інтелектуально розвиненої людини, охорону навколишнього природного середовища</t>
  </si>
  <si>
    <t>118 кв.м</t>
  </si>
  <si>
    <t>Капітальний ремонт Городищенської сільської лікарської амбулаторії із застосуванням енергозберігаючих технологій вул. Шкільна, 2 с.Городище Біловодського району Луганської області</t>
  </si>
  <si>
    <t>ціль 2 «Територіальна соціально-економічна інтеграція і просторовий розвиток: передбачається виконання завдань і здійснення заходів, спрямованих на підвищення якості медичного обслуговування в малих містах та сільських населених пунктах, забезпечення комф</t>
  </si>
  <si>
    <t>Результатом реалізації проекту стане забезпечення сільського населення, доступною якісною кваліфікованою медичною допомогою на первинному рівні . Реалізація проекту дасть змогу покращити умови медичного обслуговування 2729 внутрішньо переміщеним особам, 23 інвалідам та іншим найбільш вразливим категоріям населення дільниці.</t>
  </si>
  <si>
    <t>ТОВ "БУД-ВІК" від 03.11.2015 № 13-0396-Е-КЧ</t>
  </si>
  <si>
    <t>Капітальний ремонт будівлі краєзнавчого музею вул.Леніна,154 смт. Біловодськ Луганської обл.</t>
  </si>
  <si>
    <t>створення умов для збереження та популяризації духовних та матеріальних надбань українського народу та історії малої  Батьківщини.</t>
  </si>
  <si>
    <t>Реконструкція та благоустрій КЗ "Біловодський районний парк культури та відпочинку" вул. Центральна, 111, смт Біловодськ Луганської області</t>
  </si>
  <si>
    <t>ціль 2 територіальна соціально-економічна інтеграція і просторовий розвиток: забезпечення комфортного та безпечного життєвого середовища для людини незалежно від місця її проживання</t>
  </si>
  <si>
    <t>ТОВ "Лугекспертиза" від 02.07.2016 №02/07-16-6к</t>
  </si>
  <si>
    <t>Капітальний ремонт твердого покриття прилеглої території районного Будинку культури смт Біловодськ вул. Центральна, 109</t>
  </si>
  <si>
    <t>ТОВ "БУД-ВІК" від 27.09.2016 № 13-0394-Е-КЧ</t>
  </si>
  <si>
    <t>Спрямованість проекту полягає у  підвищенні конкурентоспроможності РБК, збільшення кількості відвідувачів, покращенню художньо-естетичного ансамблю відремонтованої будівлі РБК та його території,  підвищення заінтересованісті жителів громади та туристів до відвідування РБК.</t>
  </si>
  <si>
    <t>Парк культури та відпочинку є  єдиним місцем відпочинку для дітей . Актуальним завданням  - реалізація сучасних проектів і програм, спрямованих на розвиток  комунікації об’єктів соціальної сфери, активізація громади до ведення активного способу життя, зміцнення здоров’я, покращення екологічної ситуації в селищі.</t>
  </si>
  <si>
    <t>Створення належних умов для отримання якісної повної середньої освіти.</t>
  </si>
  <si>
    <t>Ціль 2 територіальна соціально-економічна інтеграція і просторовий розвиток: забезпечення підвищення якості та рівного доступу населення до загальної середньої освіти, зокрема в сільської місцевості, шляхом оптимізації мережі навчальних закладів та покращення їх матеріально-технічної бази.</t>
  </si>
  <si>
    <t>ТОВ "БУД-ВІК" від 07.04.2016 № 13-0122-Е-КЧ</t>
  </si>
  <si>
    <t>Капітальний ремонт будівлі Біловодської ЗОШ І-ІІІ ступенів з застосуванням енергозберігаючих технологій за адресою: вул.Леніна, 93 смт. Біловодськ Біловодського району Луганської області</t>
  </si>
  <si>
    <t>ТОВ "БУД-ВІК" від 02.06.2016 № 13-0202-Е-КЧ</t>
  </si>
  <si>
    <t>Підвищення якості медичного обслуговування в комунальному закладі "Біловодська центральна районна лікарня" шляхом технічного переоснащення рентгенодіагностичними комплексами</t>
  </si>
  <si>
    <t>Створення необхідних умови для виявлення та попередження широкого кола захворювань підвищення якості медичного обслуговування, сприяння збереженню та зміцненню здоров’я населення, задоволення потреб у діагностичних послугах..</t>
  </si>
  <si>
    <t>Реконструкція експозиції краєзнавчого музею смт. Біловодськ Луганської області</t>
  </si>
  <si>
    <t>Забезпечення збереження культурного надбання всіх верств населення району, підвищення доходу від проведення екскурсій в оновлених експозиційних залах з сучасним дизайнерським оформленням та розміщенням експонатів.</t>
  </si>
  <si>
    <t>Підвищення якості акушерської допомоги в міжрайонному акушерському стаціонарі шляхом технічного переоснащення діагностичним та лікувальним медичним обладнанням</t>
  </si>
  <si>
    <t>Створення умов у міжрайонному акушерсько-гінекологічному стаціонарі «КЗ Біловодська ЦРЛ» для впровадження ефективних та безпечних акушерських практик, сучасних технологій,  надання  допомоги на  якісно високому рівні</t>
  </si>
  <si>
    <t>2.3.2. Підвищення стандартів життя сільської місцевості. Створення умов для формування здорового населення (Державна стратегія регіонального розвитку) 3.1.3 Збереження і зміцнення здоров’я населення 3.4.1 Підвищення якості медичного обслуговування (Страт</t>
  </si>
  <si>
    <t>Створення умов для розвитку КП "Біловодське ремонтно-експлуатаційне підприємство" як інструмент підвищення ефективності роботи сфери комунального обслуговування</t>
  </si>
  <si>
    <t>2.3.7 надання якісних житлово-комунальних послуг. 2.3.2 Підвищення стандартів життя сільської місцевості. 1.2.1 зменшення негативних наслідків в економіці шляхо ефективноговикористання усіх інструментів та чинників її відновлення  і модкрнізації. 3.1.1 підвищення рівня життя населення 3.1.5 Охорона навколишнього природного середовища</t>
  </si>
  <si>
    <t>ТОВ "БУД-ВІК" від 04.09.2015 № 13-0268-Е-КЧ</t>
  </si>
  <si>
    <t>Розширення комунальних послуг населенню, підвищення якості та створення умов для розвитку комунального господарства</t>
  </si>
  <si>
    <t>Капітальний ремонт Половинкинської ЗОШ І-ІІІ ступенів по пл. Дружби,19 с. Половинкине Старобільського району Луганської області</t>
  </si>
  <si>
    <t>Капітальний ремонт з термомодернізацією огороджуючих конструкцій Будинку культури с. Підгорівка вул. Чкалова,126 б/1 Старобільського району, Луганської області</t>
  </si>
  <si>
    <t>ТОВ "БУД-ВІК"  № 13-0414-Е-КЧ від 29.09.2016</t>
  </si>
  <si>
    <t>Наказ від 04.10.2016 № 401/1</t>
  </si>
  <si>
    <t xml:space="preserve">Ціль.1 Територіальна соціально-економічна інтергація: відновлення  та забеспечення безперебійного енерго-, газо- та водопостачання об'єктів соціальної сфери, освіти, охорони здоров'я та промисловості . Ціль 2. Модернізація системи освіти Регіональної стратегії розвитку Луганської області до 2020року                      </t>
  </si>
  <si>
    <t>ТОВ "БУД-ВІК"  № 13-0011-Е-КЧ від 21.01.2016</t>
  </si>
  <si>
    <t>площа 1169м2</t>
  </si>
  <si>
    <t>НовопсковськаОТГ</t>
  </si>
  <si>
    <t>Будівництво полігону ТПВ з впровадженням альтернативних джерел енергії с. Осинове</t>
  </si>
  <si>
    <t>ціль 2 Забезпечення комфортного та безпечного життєвого середовища для людини незалежно від місця її проживання. Підвищення рівня благоустрою та комунального обслуговування сільських населених пунктів.Охорона навколишнього природного середовища, розвиток</t>
  </si>
  <si>
    <t>ТОВ"ЛУГЕКСПЕРТИЗА" 05.02.2016 №05/02-16-3к</t>
  </si>
  <si>
    <t>Рішення від 18.02.2016 №4/11</t>
  </si>
  <si>
    <t>Площа ПТПВ складає 1.9 га, полігон частково огорожений, має обвалування та охороняється. Ємкість полігону складає 56,55 тис.м.куб, На даний час середньорічний об’єм ТПВ що вивозиться на полігон складає 4,5 тис.м. куб, та наповнюваність полігона більше 30% проектної ємкості.</t>
  </si>
  <si>
    <t>Будівництво комунальної дороги з твердим покриттям по вул. Богдана Хмельницкого смт. Новопсков</t>
  </si>
  <si>
    <t>3.1. Відновлення пошкодженої інфраструктури: доріг, залізничної інфраструктури, аеропортів, реалізація інвестиційних проектів у сфері відновлення та розбудови транспортної інфраструктури регіону</t>
  </si>
  <si>
    <t>ТОВ"ЛУГЕКСПЕРТИЗА" 05.02.2016 №05/02-16-1к</t>
  </si>
  <si>
    <t>По проекту  передбачено земляні роботи, улаштування насипу 3144.8м3,  улаштування дорожнього корита 15724м2, улаштування бортового каменю 4464м, улаштування  двохшарної основи зі щебеню 40х70 15724м2 , улаштування та просочування  бутомом основи 15724м2, улаштування покриття з гарячого асфальтобетону типу А,Б,В 15724м2 товщиною 4 см</t>
  </si>
  <si>
    <t>Будівництво та розвиток молодіжного скверу "Айдар"смт Новопсков в рамках культурно-спортивно-оздоровчого комплексу Новопсковської селищної ради</t>
  </si>
  <si>
    <t>8.2. Сприяння сталому функціонуванню закладів культури та покращанню якості послуг культурно-масового характеру</t>
  </si>
  <si>
    <t>Рішення від 18.02.2016 №4/17</t>
  </si>
  <si>
    <t>Рішення від 18.02.2016 №4/14</t>
  </si>
  <si>
    <t>Кількість населення, що охопить проект 9734 осіб .</t>
  </si>
  <si>
    <t>Новоайдарський район</t>
  </si>
  <si>
    <t>Капітальний ремонт автодороги по вул. Миру в с. Олексїївка Новоайдарського району Луганської області</t>
  </si>
  <si>
    <t>Розпорядження сільського голови від 25.08.2016 № 30</t>
  </si>
  <si>
    <t>ТОВ "БУД-ВІК" від 23.08.2016 № 13-0337-Е-КЧ</t>
  </si>
  <si>
    <t>3,1 км шириною 6м</t>
  </si>
  <si>
    <t>Капітальний ремонт автодороги по вул. Незалежності в смт. Новоайдар Луганської області</t>
  </si>
  <si>
    <t>2300м2</t>
  </si>
  <si>
    <t>ТОВ "БУД-ВІК" від 23.08.2016 № 13-0338-Е-КЧ</t>
  </si>
  <si>
    <t>Розпорядження  від 25.08.2016 № 101</t>
  </si>
  <si>
    <t>Рішення від 29.09.2016 № 52</t>
  </si>
  <si>
    <t>ТОВ "БУД-ВІК" від 28.09.2016 № 13-0403-Е-КЧ</t>
  </si>
  <si>
    <t xml:space="preserve">Ціль 1. Підвищення рівня конкурентоспроможності регіонів                                                                  -Відновлення безпеки життєдіяльності та економічна реабілітація Луганської та Донецької областей:                                                                         -Відновлення пошкодженої інфраструктури : доріг, залізничної інфраструктури, електричних та водопровідних мереж.                                                                                                                       Ціль 2. Територіальна соціально-економічна інтеграція і просторовий розвиток:                                      - Територіальна соціально-економічна інтеграція:                                                                                           - Відновлення безпеки життєдіяльності та екрономічна реабілітація області;                                                 - Відновлення пошкодженої інфраструктури: доріг, залізничної інфраструктури, електричних та водопровідних мереж      </t>
  </si>
  <si>
    <t>50000м2</t>
  </si>
  <si>
    <t>Капітальний ремонт автодороги по вул.Верхня в с. Волкодаєве Новоайдарського району Луганської області</t>
  </si>
  <si>
    <t>Рішення від 29.09.2016 № 51</t>
  </si>
  <si>
    <t>ТОВ "БУД-ВІК" від 28.09.2016 № 13-0404-Е-КЧ</t>
  </si>
  <si>
    <t>Капітальний ремонт автодороги по вул.Шевченко в с. Колядівка Новоайдарського району Луганської області</t>
  </si>
  <si>
    <t>Придбання медичного обладнання для потреб Станично-Луганського РТМО</t>
  </si>
  <si>
    <t>закупівля 35 одиниць медично-діагностичного обладнання;</t>
  </si>
  <si>
    <t>Придбання медичного (спеціалізованого) обладнання для потреб Станично-Луганського центру первинної медико-санітарної допомоги</t>
  </si>
  <si>
    <t>Ціль 2 . Територіальна соціально-економічна інтеграція і просторовий розвиток: Ціль 3. Розвиток людського потенціалу та соціальна справедливість передбачає підвищення рівня життя населення, ефективне використання трудових ресурсів, збереження і зміцнення здоров’я населення, формування духовно багатої, інтелектуально розвиненої людини, охорону навколишнього природного середовища</t>
  </si>
  <si>
    <t>"Реконсрукція Кремінської міської лікарської амбулаторії загальної практики - сімейної медицини за адресою: Луганська обл., м. Кремінна, вул. Побєди, 1А</t>
  </si>
  <si>
    <t>285 відвідувань в день</t>
  </si>
  <si>
    <t xml:space="preserve">ТОВ  "ЛУГЕКСПЕРТИЗА" № 17/03-16-3к від 17.03.2016 </t>
  </si>
  <si>
    <t>Капітальний ремонт Михайлівського сільського клубу по вул.Центральна, 124 с. Михайлівка Кремінського району Луганської області</t>
  </si>
  <si>
    <t>4 місяця</t>
  </si>
  <si>
    <t xml:space="preserve">ТОВ  "ЛУГЕКСПЕРТИЗА" № 07/06-16-1к від 07.06.2016 </t>
  </si>
  <si>
    <t>рішення Михайлівської Сільської ради від 08.06.16 № 1/6</t>
  </si>
  <si>
    <t>"Підвищення рівня благоустрою та комунального обслуговування територіальної громади м.Кремінна Луганської області. Закупівля автотранспорту для збору відходів та санітарного очищення елементів благоустрою"</t>
  </si>
  <si>
    <t>сміттівоз 2 шт МДК - 2 шт</t>
  </si>
  <si>
    <t>Реконструкція Нововодянського фельдшерського пункту, розташованого за адресою: Луганська область, Кремінський район, с. Нововодяне, вул. Центральна, 52</t>
  </si>
  <si>
    <t>444 відвідувань за зміну</t>
  </si>
  <si>
    <t xml:space="preserve">ТОВ  "ЛУГЕКСПЕРТИЗА" № 19/01-15-3р від 19.01.2016 </t>
  </si>
  <si>
    <t>Розпорядження голови Кремінської райдержадміністрації від 20.01.16 № 26</t>
  </si>
  <si>
    <t>«Капітальний ремонт мереж зовнішнього освітлення вулиць селища Житлівка м. Кремінна»</t>
  </si>
  <si>
    <t xml:space="preserve">39 шт </t>
  </si>
  <si>
    <t>Експертний звіт ТОВ "Лугекспертиза" від 11.01.2016 №11/01-16-1к</t>
  </si>
  <si>
    <t>Наказ управління з питань фізичної культури та спорту Херсонської обласної державної адміністрації        від 09.06.2017           № 188-осн</t>
  </si>
  <si>
    <t>Створення нового освітнього простору. Реконструкція покрілі та фасаду Іванівської гімназії (оп орного закладу) освітнього округу Іванівського району Херсонської області  за адресою: вул. Таврійська, 1б, смт Іванівка, Іванівського району, Херсонської облас</t>
  </si>
  <si>
    <t>Створення умов для покращення надання адміністративних послуг             у м. Нова Каховка Херсонської області шляхом впровадження проекту «Будівництво центру надання адміністративних послуг по                                             вул. Першотравне</t>
  </si>
</sst>
</file>

<file path=xl/styles.xml><?xml version="1.0" encoding="utf-8"?>
<styleSheet xmlns="http://schemas.openxmlformats.org/spreadsheetml/2006/main">
  <numFmts count="3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000"/>
    <numFmt numFmtId="189" formatCode="0.000"/>
    <numFmt numFmtId="190" formatCode="#,##0.0000"/>
    <numFmt numFmtId="191" formatCode="0.0000"/>
    <numFmt numFmtId="192" formatCode="0.000000"/>
    <numFmt numFmtId="193" formatCode="0.0"/>
    <numFmt numFmtId="194" formatCode="#,##0.000"/>
  </numFmts>
  <fonts count="64">
    <font>
      <sz val="11"/>
      <color indexed="8"/>
      <name val="Calibri"/>
      <family val="2"/>
    </font>
    <font>
      <b/>
      <sz val="14"/>
      <name val="Times New Roman"/>
      <family val="1"/>
    </font>
    <font>
      <sz val="14"/>
      <name val="Times New Roman"/>
      <family val="1"/>
    </font>
    <font>
      <sz val="10"/>
      <name val="Arial Cyr"/>
      <family val="0"/>
    </font>
    <font>
      <sz val="14"/>
      <color indexed="8"/>
      <name val="Times New Roman"/>
      <family val="1"/>
    </font>
    <font>
      <b/>
      <sz val="14"/>
      <color indexed="8"/>
      <name val="Times New Roman"/>
      <family val="1"/>
    </font>
    <font>
      <vertAlign val="superscript"/>
      <sz val="14"/>
      <name val="Times New Roman"/>
      <family val="1"/>
    </font>
    <font>
      <sz val="14"/>
      <color indexed="10"/>
      <name val="Times New Roman"/>
      <family val="1"/>
    </font>
    <font>
      <sz val="10"/>
      <name val="Times New Roman"/>
      <family val="1"/>
    </font>
    <font>
      <b/>
      <sz val="10"/>
      <name val="Times New Roman"/>
      <family val="1"/>
    </font>
    <font>
      <sz val="11"/>
      <name val="Times New Roman"/>
      <family val="1"/>
    </font>
    <font>
      <sz val="12"/>
      <name val="Times New Roman"/>
      <family val="1"/>
    </font>
    <font>
      <b/>
      <sz val="12"/>
      <name val="Times New Roman"/>
      <family val="1"/>
    </font>
    <font>
      <b/>
      <sz val="11"/>
      <name val="Times New Roman"/>
      <family val="1"/>
    </font>
    <font>
      <sz val="9"/>
      <name val="Times New Roman"/>
      <family val="1"/>
    </font>
    <font>
      <b/>
      <sz val="9"/>
      <name val="Times New Roman"/>
      <family val="1"/>
    </font>
    <font>
      <sz val="9.5"/>
      <name val="Times New Roman"/>
      <family val="1"/>
    </font>
    <font>
      <b/>
      <sz val="9.5"/>
      <name val="Times New Roman"/>
      <family val="1"/>
    </font>
    <font>
      <b/>
      <sz val="10.5"/>
      <name val="Times New Roman"/>
      <family val="1"/>
    </font>
    <font>
      <b/>
      <sz val="14.5"/>
      <name val="Times New Roman"/>
      <family val="1"/>
    </font>
    <font>
      <u val="single"/>
      <sz val="6.6"/>
      <color indexed="30"/>
      <name val="Calibri"/>
      <family val="2"/>
    </font>
    <font>
      <u val="single"/>
      <sz val="11"/>
      <color indexed="25"/>
      <name val="Calibri"/>
      <family val="2"/>
    </font>
    <font>
      <b/>
      <sz val="14"/>
      <color indexed="10"/>
      <name val="Times New Roman"/>
      <family val="1"/>
    </font>
    <font>
      <sz val="8"/>
      <name val="Calibri"/>
      <family val="2"/>
    </font>
    <font>
      <sz val="10"/>
      <color indexed="10"/>
      <name val="Times New Roman"/>
      <family val="1"/>
    </font>
    <font>
      <sz val="10"/>
      <color indexed="8"/>
      <name val="Times New Roman"/>
      <family val="1"/>
    </font>
    <font>
      <sz val="9"/>
      <name val="Tahoma"/>
      <family val="0"/>
    </font>
    <font>
      <b/>
      <sz val="9"/>
      <name val="Tahoma"/>
      <family val="0"/>
    </font>
    <font>
      <u val="single"/>
      <sz val="10"/>
      <color indexed="30"/>
      <name val="Calibri"/>
      <family val="2"/>
    </font>
    <font>
      <u val="single"/>
      <sz val="11"/>
      <color indexed="3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bottom style="thin"/>
    </border>
    <border>
      <left/>
      <right style="thin"/>
      <top style="thin"/>
      <bottom style="thin"/>
    </border>
    <border>
      <left style="thin"/>
      <right style="thin"/>
      <top/>
      <bottom style="thin"/>
    </border>
    <border>
      <left/>
      <right/>
      <top/>
      <bottom style="thin"/>
    </border>
    <border>
      <left style="thin"/>
      <right/>
      <top style="thin"/>
      <bottom/>
    </border>
    <border>
      <left style="thin"/>
      <right/>
      <top style="thin"/>
      <bottom style="thin"/>
    </border>
    <border>
      <left style="medium"/>
      <right style="thin"/>
      <top style="thin"/>
      <bottom style="thin"/>
    </border>
    <border>
      <left style="thin"/>
      <right style="medium"/>
      <top style="thin"/>
      <bottom style="thin"/>
    </border>
    <border>
      <left style="thin"/>
      <right/>
      <top/>
      <bottom style="thin"/>
    </border>
    <border>
      <left style="thin"/>
      <right style="medium"/>
      <top style="thin"/>
      <bottom/>
    </border>
    <border>
      <left/>
      <right style="thin"/>
      <top style="thin"/>
      <bottom/>
    </border>
    <border>
      <left style="thin"/>
      <right style="medium"/>
      <top/>
      <bottom style="thin"/>
    </border>
    <border>
      <left style="thin"/>
      <right style="thin"/>
      <top/>
      <bottom/>
    </border>
    <border>
      <left/>
      <right style="thin"/>
      <top style="medium"/>
      <bottom style="medium"/>
    </border>
    <border>
      <left style="medium"/>
      <right style="medium"/>
      <top/>
      <bottom/>
    </border>
    <border>
      <left style="thin"/>
      <right style="thin"/>
      <top style="medium"/>
      <bottom style="medium"/>
    </border>
    <border>
      <left style="thin"/>
      <right/>
      <top style="medium"/>
      <bottom style="medium"/>
    </border>
    <border>
      <left style="medium"/>
      <right style="medium"/>
      <top style="medium"/>
      <bottom style="medium"/>
    </border>
    <border>
      <left style="thin"/>
      <right style="medium"/>
      <top style="medium"/>
      <bottom style="medium"/>
    </border>
    <border>
      <left style="thin"/>
      <right style="thin"/>
      <top style="medium"/>
      <bottom/>
    </border>
    <border>
      <left style="thin"/>
      <right style="thin"/>
      <top/>
      <bottom style="medium"/>
    </border>
    <border>
      <left style="thin"/>
      <right/>
      <top style="medium"/>
      <bottom style="thin"/>
    </border>
    <border>
      <left/>
      <right style="thin"/>
      <top style="medium"/>
      <bottom style="thin"/>
    </border>
    <border>
      <left/>
      <right style="thin"/>
      <top style="medium"/>
      <bottom/>
    </border>
    <border>
      <left/>
      <right style="thin"/>
      <top/>
      <bottom/>
    </border>
    <border>
      <left/>
      <right style="thin"/>
      <top/>
      <bottom style="medium"/>
    </border>
    <border>
      <left/>
      <right/>
      <top style="medium"/>
      <bottom style="thin"/>
    </border>
    <border>
      <left style="thin"/>
      <right style="medium"/>
      <top style="medium"/>
      <bottom/>
    </border>
    <border>
      <left style="thin"/>
      <right style="medium"/>
      <top/>
      <bottom/>
    </border>
    <border>
      <left style="thin"/>
      <right style="medium"/>
      <top/>
      <bottom style="medium"/>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3" fillId="0" borderId="0">
      <alignment/>
      <protection/>
    </xf>
    <xf numFmtId="0" fontId="46" fillId="0" borderId="0">
      <alignment/>
      <protection/>
    </xf>
    <xf numFmtId="0" fontId="0" fillId="0" borderId="0">
      <alignment/>
      <protection/>
    </xf>
    <xf numFmtId="0" fontId="21"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357">
    <xf numFmtId="0" fontId="0" fillId="0" borderId="0" xfId="0" applyAlignment="1">
      <alignment/>
    </xf>
    <xf numFmtId="0" fontId="2" fillId="33" borderId="10"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189" fontId="2" fillId="0" borderId="10" xfId="0" applyNumberFormat="1"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189" fontId="2" fillId="0" borderId="11"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189" fontId="2" fillId="0" borderId="10" xfId="0" applyNumberFormat="1" applyFont="1" applyBorder="1" applyAlignment="1" applyProtection="1">
      <alignment horizontal="center" vertical="center" wrapText="1"/>
      <protection locked="0"/>
    </xf>
    <xf numFmtId="189" fontId="2" fillId="0" borderId="12" xfId="0" applyNumberFormat="1" applyFont="1" applyFill="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189" fontId="2" fillId="0" borderId="13" xfId="0" applyNumberFormat="1" applyFont="1" applyFill="1" applyBorder="1" applyAlignment="1" applyProtection="1">
      <alignment horizontal="center" vertical="center" wrapText="1"/>
      <protection locked="0"/>
    </xf>
    <xf numFmtId="189" fontId="1" fillId="34" borderId="10" xfId="0" applyNumberFormat="1"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189" fontId="2" fillId="0" borderId="13" xfId="0" applyNumberFormat="1" applyFont="1" applyFill="1" applyBorder="1" applyAlignment="1">
      <alignment horizontal="center" vertical="center" wrapText="1"/>
    </xf>
    <xf numFmtId="0" fontId="2" fillId="34" borderId="10" xfId="0" applyFont="1" applyFill="1" applyBorder="1" applyAlignment="1" applyProtection="1">
      <alignment horizontal="center" vertical="center" wrapText="1"/>
      <protection locked="0"/>
    </xf>
    <xf numFmtId="189" fontId="4" fillId="0" borderId="10" xfId="0" applyNumberFormat="1" applyFont="1" applyBorder="1" applyAlignment="1" applyProtection="1">
      <alignment horizontal="center" vertical="center" wrapText="1"/>
      <protection locked="0"/>
    </xf>
    <xf numFmtId="0" fontId="2" fillId="34" borderId="14" xfId="0" applyFont="1" applyFill="1" applyBorder="1" applyAlignment="1" applyProtection="1">
      <alignment horizontal="center" vertical="center" wrapText="1"/>
      <protection locked="0"/>
    </xf>
    <xf numFmtId="189" fontId="2" fillId="0" borderId="14" xfId="0" applyNumberFormat="1"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1" xfId="53" applyFont="1" applyFill="1" applyBorder="1" applyAlignment="1" applyProtection="1">
      <alignment horizontal="center" vertical="center" wrapText="1"/>
      <protection locked="0"/>
    </xf>
    <xf numFmtId="189" fontId="2" fillId="0" borderId="11" xfId="53" applyNumberFormat="1" applyFont="1" applyFill="1" applyBorder="1" applyAlignment="1" applyProtection="1">
      <alignment horizontal="center" vertical="center" wrapText="1"/>
      <protection locked="0"/>
    </xf>
    <xf numFmtId="189" fontId="2" fillId="0" borderId="10" xfId="53" applyNumberFormat="1" applyFont="1" applyFill="1" applyBorder="1" applyAlignment="1" applyProtection="1">
      <alignment horizontal="center" vertical="center" wrapText="1"/>
      <protection locked="0"/>
    </xf>
    <xf numFmtId="0" fontId="4" fillId="0" borderId="10" xfId="0" applyFont="1" applyBorder="1" applyAlignment="1">
      <alignment horizontal="center" vertical="center" wrapText="1"/>
    </xf>
    <xf numFmtId="0" fontId="4" fillId="33" borderId="10" xfId="0" applyFont="1" applyFill="1" applyBorder="1" applyAlignment="1" applyProtection="1">
      <alignment horizontal="center" vertical="center" wrapText="1"/>
      <protection locked="0"/>
    </xf>
    <xf numFmtId="0" fontId="2" fillId="0" borderId="10" xfId="53" applyFont="1" applyFill="1" applyBorder="1" applyAlignment="1" applyProtection="1">
      <alignment horizontal="center" vertical="center" wrapText="1"/>
      <protection locked="0"/>
    </xf>
    <xf numFmtId="189" fontId="2" fillId="0" borderId="10" xfId="0" applyNumberFormat="1"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189" fontId="4" fillId="0" borderId="10" xfId="0" applyNumberFormat="1" applyFont="1" applyFill="1" applyBorder="1" applyAlignment="1" applyProtection="1">
      <alignment horizontal="center" vertical="center" wrapText="1"/>
      <protection locked="0"/>
    </xf>
    <xf numFmtId="189" fontId="2" fillId="0" borderId="10" xfId="0" applyNumberFormat="1" applyFont="1" applyFill="1" applyBorder="1" applyAlignment="1" applyProtection="1">
      <alignment horizontal="center" vertical="center" wrapText="1" shrinkToFit="1"/>
      <protection locked="0"/>
    </xf>
    <xf numFmtId="189" fontId="4" fillId="0" borderId="10" xfId="54" applyNumberFormat="1" applyFont="1" applyFill="1" applyBorder="1" applyAlignment="1" applyProtection="1">
      <alignment horizontal="center" vertical="center" wrapText="1"/>
      <protection locked="0"/>
    </xf>
    <xf numFmtId="189" fontId="4" fillId="0" borderId="11" xfId="54" applyNumberFormat="1"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shrinkToFit="1"/>
      <protection locked="0"/>
    </xf>
    <xf numFmtId="0" fontId="4" fillId="0" borderId="10" xfId="54" applyNumberFormat="1" applyFont="1" applyFill="1" applyBorder="1" applyAlignment="1" applyProtection="1">
      <alignment horizontal="center" vertical="center" wrapText="1"/>
      <protection locked="0"/>
    </xf>
    <xf numFmtId="0" fontId="4" fillId="0" borderId="11" xfId="54"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33" borderId="11" xfId="0" applyFont="1" applyFill="1" applyBorder="1" applyAlignment="1" applyProtection="1">
      <alignment horizontal="center" vertical="center" wrapText="1"/>
      <protection locked="0"/>
    </xf>
    <xf numFmtId="189" fontId="2" fillId="33" borderId="11" xfId="0" applyNumberFormat="1" applyFont="1" applyFill="1" applyBorder="1" applyAlignment="1" applyProtection="1">
      <alignment horizontal="center" vertical="center" wrapText="1"/>
      <protection locked="0"/>
    </xf>
    <xf numFmtId="190" fontId="2" fillId="35" borderId="10" xfId="0" applyNumberFormat="1"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4" fillId="35" borderId="14" xfId="0" applyFont="1" applyFill="1" applyBorder="1" applyAlignment="1" applyProtection="1">
      <alignment horizontal="center" vertical="center" wrapText="1"/>
      <protection locked="0"/>
    </xf>
    <xf numFmtId="0" fontId="1" fillId="36" borderId="10" xfId="0" applyFont="1" applyFill="1" applyBorder="1" applyAlignment="1" applyProtection="1">
      <alignment horizontal="center" vertical="center" wrapText="1"/>
      <protection locked="0"/>
    </xf>
    <xf numFmtId="0" fontId="4" fillId="34" borderId="10"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49" fontId="2" fillId="0" borderId="14"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0" fontId="2" fillId="34" borderId="17" xfId="0" applyFont="1" applyFill="1" applyBorder="1" applyAlignment="1" applyProtection="1">
      <alignment horizontal="center" vertical="center" wrapText="1"/>
      <protection locked="0"/>
    </xf>
    <xf numFmtId="0" fontId="4" fillId="34" borderId="11" xfId="0" applyFont="1" applyFill="1" applyBorder="1" applyAlignment="1" applyProtection="1">
      <alignment horizontal="center" vertical="center" wrapText="1"/>
      <protection locked="0"/>
    </xf>
    <xf numFmtId="0" fontId="2" fillId="34" borderId="15" xfId="0" applyFont="1" applyFill="1" applyBorder="1" applyAlignment="1" applyProtection="1">
      <alignment horizontal="center" vertical="center" wrapText="1"/>
      <protection locked="0"/>
    </xf>
    <xf numFmtId="189" fontId="2" fillId="34" borderId="14" xfId="0" applyNumberFormat="1" applyFont="1" applyFill="1" applyBorder="1" applyAlignment="1" applyProtection="1">
      <alignment horizontal="center" vertical="center" wrapText="1"/>
      <protection locked="0"/>
    </xf>
    <xf numFmtId="191" fontId="4" fillId="0" borderId="10" xfId="0" applyNumberFormat="1" applyFont="1" applyFill="1" applyBorder="1" applyAlignment="1" applyProtection="1">
      <alignment horizontal="center" vertical="center" wrapText="1"/>
      <protection locked="0"/>
    </xf>
    <xf numFmtId="189" fontId="2" fillId="33" borderId="10" xfId="0" applyNumberFormat="1"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189" fontId="4" fillId="33" borderId="10" xfId="0" applyNumberFormat="1" applyFont="1" applyFill="1" applyBorder="1" applyAlignment="1" applyProtection="1">
      <alignment horizontal="center" vertical="center" wrapText="1"/>
      <protection locked="0"/>
    </xf>
    <xf numFmtId="0" fontId="2" fillId="33" borderId="11" xfId="0" applyFont="1" applyFill="1" applyBorder="1" applyAlignment="1" applyProtection="1">
      <alignment horizontal="center" vertical="center" wrapText="1"/>
      <protection locked="0"/>
    </xf>
    <xf numFmtId="0" fontId="4" fillId="33" borderId="10" xfId="0" applyFont="1" applyFill="1" applyBorder="1" applyAlignment="1">
      <alignment horizontal="center" vertical="center"/>
    </xf>
    <xf numFmtId="189" fontId="7" fillId="33" borderId="10" xfId="0" applyNumberFormat="1" applyFont="1" applyFill="1" applyBorder="1" applyAlignment="1" applyProtection="1">
      <alignment horizontal="center" vertical="center" wrapText="1"/>
      <protection locked="0"/>
    </xf>
    <xf numFmtId="0" fontId="7" fillId="33" borderId="10" xfId="0" applyFont="1" applyFill="1" applyBorder="1" applyAlignment="1" applyProtection="1">
      <alignment horizontal="center" vertical="center" wrapText="1"/>
      <protection locked="0"/>
    </xf>
    <xf numFmtId="0" fontId="4"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4" fillId="37" borderId="10" xfId="0" applyFont="1" applyFill="1" applyBorder="1" applyAlignment="1">
      <alignment horizontal="center" vertical="center"/>
    </xf>
    <xf numFmtId="0" fontId="4" fillId="37" borderId="10" xfId="0" applyFont="1" applyFill="1" applyBorder="1" applyAlignment="1">
      <alignment horizontal="center" vertical="center" wrapText="1"/>
    </xf>
    <xf numFmtId="0" fontId="2" fillId="37" borderId="10" xfId="0" applyFont="1" applyFill="1" applyBorder="1" applyAlignment="1" applyProtection="1">
      <alignment horizontal="center" vertical="center" wrapText="1"/>
      <protection locked="0"/>
    </xf>
    <xf numFmtId="0" fontId="5" fillId="37" borderId="10" xfId="0" applyFont="1" applyFill="1" applyBorder="1" applyAlignment="1">
      <alignment horizontal="center" vertical="center"/>
    </xf>
    <xf numFmtId="0" fontId="4" fillId="37" borderId="11" xfId="0" applyFont="1" applyFill="1" applyBorder="1" applyAlignment="1" applyProtection="1">
      <alignment horizontal="center" vertical="center" wrapText="1"/>
      <protection locked="0"/>
    </xf>
    <xf numFmtId="0" fontId="4" fillId="37" borderId="10" xfId="0" applyFont="1" applyFill="1" applyBorder="1" applyAlignment="1" applyProtection="1">
      <alignment horizontal="center" vertical="center" wrapText="1"/>
      <protection locked="0"/>
    </xf>
    <xf numFmtId="189" fontId="4" fillId="37" borderId="10" xfId="0" applyNumberFormat="1" applyFont="1" applyFill="1" applyBorder="1" applyAlignment="1">
      <alignment horizontal="center" vertical="center"/>
    </xf>
    <xf numFmtId="192" fontId="4" fillId="37" borderId="10" xfId="0" applyNumberFormat="1" applyFont="1" applyFill="1" applyBorder="1" applyAlignment="1">
      <alignment horizontal="center" vertical="center"/>
    </xf>
    <xf numFmtId="0" fontId="4" fillId="37" borderId="17" xfId="0" applyFont="1" applyFill="1" applyBorder="1" applyAlignment="1">
      <alignment horizontal="center" vertical="center" wrapText="1"/>
    </xf>
    <xf numFmtId="0" fontId="2" fillId="37" borderId="10" xfId="0" applyFont="1" applyFill="1" applyBorder="1" applyAlignment="1">
      <alignment horizontal="center" vertical="center"/>
    </xf>
    <xf numFmtId="0" fontId="2" fillId="37"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37" borderId="11" xfId="0" applyFont="1" applyFill="1" applyBorder="1" applyAlignment="1" applyProtection="1">
      <alignment horizontal="center" vertical="center" wrapText="1"/>
      <protection locked="0"/>
    </xf>
    <xf numFmtId="0" fontId="5" fillId="37" borderId="14" xfId="0" applyFont="1" applyFill="1" applyBorder="1" applyAlignment="1">
      <alignment horizontal="center" vertical="center" wrapText="1"/>
    </xf>
    <xf numFmtId="0" fontId="5" fillId="37" borderId="10" xfId="0" applyFont="1" applyFill="1" applyBorder="1" applyAlignment="1">
      <alignment horizontal="center"/>
    </xf>
    <xf numFmtId="0" fontId="5" fillId="0" borderId="13" xfId="0" applyFont="1" applyFill="1" applyBorder="1" applyAlignment="1">
      <alignment/>
    </xf>
    <xf numFmtId="0" fontId="5" fillId="0" borderId="0" xfId="0" applyFont="1" applyFill="1" applyAlignment="1">
      <alignment/>
    </xf>
    <xf numFmtId="0" fontId="5" fillId="0" borderId="10" xfId="0" applyFont="1" applyFill="1" applyBorder="1" applyAlignment="1">
      <alignment/>
    </xf>
    <xf numFmtId="0" fontId="2" fillId="37" borderId="17" xfId="0" applyFont="1" applyFill="1" applyBorder="1" applyAlignment="1" applyProtection="1">
      <alignment horizontal="center" vertical="center" wrapText="1"/>
      <protection locked="0"/>
    </xf>
    <xf numFmtId="0" fontId="1" fillId="37" borderId="10" xfId="0" applyFont="1" applyFill="1" applyBorder="1" applyAlignment="1">
      <alignment horizontal="center" vertical="center"/>
    </xf>
    <xf numFmtId="189" fontId="2" fillId="37" borderId="10" xfId="0" applyNumberFormat="1" applyFont="1" applyFill="1" applyBorder="1" applyAlignment="1">
      <alignment horizontal="center" vertical="center"/>
    </xf>
    <xf numFmtId="0" fontId="1" fillId="37" borderId="10" xfId="0" applyFont="1" applyFill="1" applyBorder="1" applyAlignment="1">
      <alignment horizontal="center" vertical="center" wrapText="1"/>
    </xf>
    <xf numFmtId="193" fontId="8" fillId="0" borderId="10" xfId="55" applyNumberFormat="1" applyFont="1" applyBorder="1" applyAlignment="1">
      <alignment horizontal="center" vertical="top"/>
      <protection/>
    </xf>
    <xf numFmtId="0" fontId="10" fillId="0" borderId="10" xfId="0" applyFont="1" applyBorder="1" applyAlignment="1">
      <alignment vertical="top" wrapText="1"/>
    </xf>
    <xf numFmtId="0" fontId="24" fillId="0" borderId="10" xfId="55" applyFont="1" applyBorder="1" applyAlignment="1">
      <alignment horizontal="center" vertical="top" wrapText="1"/>
      <protection/>
    </xf>
    <xf numFmtId="49" fontId="8" fillId="0" borderId="10" xfId="55" applyNumberFormat="1" applyFont="1" applyFill="1" applyBorder="1" applyAlignment="1">
      <alignment horizontal="center" vertical="top" wrapText="1"/>
      <protection/>
    </xf>
    <xf numFmtId="0" fontId="25" fillId="0" borderId="10" xfId="55" applyFont="1" applyFill="1" applyBorder="1" applyAlignment="1">
      <alignment horizontal="center" vertical="top" wrapText="1"/>
      <protection/>
    </xf>
    <xf numFmtId="0" fontId="25" fillId="0" borderId="10" xfId="55" applyFont="1" applyFill="1" applyBorder="1" applyAlignment="1">
      <alignment vertical="top" wrapText="1"/>
      <protection/>
    </xf>
    <xf numFmtId="189" fontId="1" fillId="37" borderId="10" xfId="0" applyNumberFormat="1" applyFont="1" applyFill="1" applyBorder="1" applyAlignment="1">
      <alignment horizontal="center" vertical="center"/>
    </xf>
    <xf numFmtId="0" fontId="1" fillId="37" borderId="11" xfId="0" applyFont="1" applyFill="1" applyBorder="1" applyAlignment="1" applyProtection="1">
      <alignment horizontal="center" vertical="center" wrapText="1"/>
      <protection locked="0"/>
    </xf>
    <xf numFmtId="189" fontId="5" fillId="37" borderId="10" xfId="0" applyNumberFormat="1" applyFont="1" applyFill="1" applyBorder="1" applyAlignment="1">
      <alignment horizontal="center" vertical="center"/>
    </xf>
    <xf numFmtId="0" fontId="5" fillId="37" borderId="11" xfId="0" applyFont="1" applyFill="1" applyBorder="1" applyAlignment="1">
      <alignment horizontal="center" vertical="center"/>
    </xf>
    <xf numFmtId="0" fontId="5" fillId="37" borderId="14" xfId="0" applyFont="1" applyFill="1" applyBorder="1" applyAlignment="1">
      <alignment horizontal="center" vertical="center"/>
    </xf>
    <xf numFmtId="0" fontId="5" fillId="37" borderId="10" xfId="0" applyFont="1" applyFill="1" applyBorder="1" applyAlignment="1">
      <alignment/>
    </xf>
    <xf numFmtId="0" fontId="4" fillId="38"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34" borderId="13" xfId="0" applyFont="1" applyFill="1" applyBorder="1" applyAlignment="1" applyProtection="1">
      <alignment horizontal="center" vertical="center" wrapText="1"/>
      <protection locked="0"/>
    </xf>
    <xf numFmtId="0" fontId="4" fillId="33"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0" borderId="0" xfId="0" applyFont="1" applyFill="1" applyAlignment="1">
      <alignment horizontal="center" vertical="center"/>
    </xf>
    <xf numFmtId="0" fontId="4" fillId="0" borderId="10" xfId="0" applyFont="1" applyFill="1" applyBorder="1" applyAlignment="1">
      <alignment horizontal="center" vertical="center"/>
    </xf>
    <xf numFmtId="0" fontId="1" fillId="34" borderId="10"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1" fillId="37" borderId="10" xfId="0" applyFont="1" applyFill="1" applyBorder="1" applyAlignment="1" applyProtection="1">
      <alignment horizontal="center" vertical="center" wrapText="1"/>
      <protection locked="0"/>
    </xf>
    <xf numFmtId="189" fontId="4" fillId="0" borderId="10" xfId="0" applyNumberFormat="1" applyFont="1" applyFill="1" applyBorder="1" applyAlignment="1">
      <alignment horizontal="center" vertical="center"/>
    </xf>
    <xf numFmtId="0" fontId="4" fillId="0" borderId="10" xfId="0" applyFont="1" applyFill="1" applyBorder="1" applyAlignment="1">
      <alignment/>
    </xf>
    <xf numFmtId="0" fontId="5"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protection locked="0"/>
    </xf>
    <xf numFmtId="0" fontId="4" fillId="0" borderId="10" xfId="0" applyFont="1" applyFill="1" applyBorder="1" applyAlignment="1" applyProtection="1">
      <alignment horizontal="center" wrapText="1"/>
      <protection locked="0"/>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lignment horizontal="justify" vertical="center"/>
    </xf>
    <xf numFmtId="0" fontId="1" fillId="37" borderId="10" xfId="0" applyFont="1" applyFill="1" applyBorder="1" applyAlignment="1">
      <alignment/>
    </xf>
    <xf numFmtId="0" fontId="2" fillId="0" borderId="10" xfId="0" applyFont="1" applyFill="1" applyBorder="1" applyAlignment="1">
      <alignment vertical="center" wrapText="1"/>
    </xf>
    <xf numFmtId="0" fontId="7" fillId="0" borderId="10" xfId="0" applyFont="1" applyFill="1" applyBorder="1" applyAlignment="1">
      <alignment/>
    </xf>
    <xf numFmtId="49" fontId="2" fillId="0" borderId="10" xfId="0" applyNumberFormat="1" applyFont="1" applyFill="1" applyBorder="1" applyAlignment="1" applyProtection="1">
      <alignment horizontal="center" vertical="center" textRotation="255" wrapText="1"/>
      <protection locked="0"/>
    </xf>
    <xf numFmtId="0" fontId="4" fillId="0" borderId="10" xfId="54" applyFont="1" applyFill="1" applyBorder="1" applyAlignment="1" applyProtection="1">
      <alignment horizontal="center" vertical="center" wrapText="1"/>
      <protection locked="0"/>
    </xf>
    <xf numFmtId="0" fontId="4" fillId="0" borderId="10" xfId="54"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locked="0"/>
    </xf>
    <xf numFmtId="2" fontId="2" fillId="0" borderId="10" xfId="0" applyNumberFormat="1" applyFont="1" applyFill="1" applyBorder="1" applyAlignment="1" applyProtection="1">
      <alignment horizontal="center" vertical="center" wrapText="1"/>
      <protection locked="0"/>
    </xf>
    <xf numFmtId="2" fontId="4"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189" fontId="1"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37" borderId="11" xfId="0" applyFont="1" applyFill="1" applyBorder="1" applyAlignment="1" applyProtection="1">
      <alignment horizontal="center" vertical="center" wrapText="1"/>
      <protection locked="0"/>
    </xf>
    <xf numFmtId="0" fontId="1" fillId="37" borderId="10" xfId="0" applyFont="1" applyFill="1" applyBorder="1" applyAlignment="1">
      <alignment horizontal="center"/>
    </xf>
    <xf numFmtId="0" fontId="22" fillId="37" borderId="10" xfId="0" applyFont="1" applyFill="1" applyBorder="1" applyAlignment="1">
      <alignment horizontal="center" vertical="center"/>
    </xf>
    <xf numFmtId="0" fontId="2" fillId="0" borderId="0" xfId="0" applyFont="1" applyFill="1" applyAlignment="1">
      <alignment/>
    </xf>
    <xf numFmtId="0" fontId="2" fillId="0" borderId="0" xfId="0" applyFont="1" applyFill="1" applyBorder="1" applyAlignment="1" applyProtection="1">
      <alignment horizontal="center"/>
      <protection locked="0"/>
    </xf>
    <xf numFmtId="0" fontId="2" fillId="0" borderId="0" xfId="0" applyFont="1" applyFill="1" applyAlignment="1" applyProtection="1">
      <alignment/>
      <protection locked="0"/>
    </xf>
    <xf numFmtId="188" fontId="2" fillId="0" borderId="0" xfId="0" applyNumberFormat="1" applyFont="1" applyFill="1" applyAlignment="1" applyProtection="1">
      <alignment/>
      <protection locked="0"/>
    </xf>
    <xf numFmtId="188" fontId="2" fillId="0" borderId="0" xfId="0" applyNumberFormat="1" applyFont="1" applyFill="1" applyAlignment="1" applyProtection="1">
      <alignment horizontal="center"/>
      <protection locked="0"/>
    </xf>
    <xf numFmtId="0" fontId="2" fillId="0" borderId="0" xfId="0" applyFont="1" applyFill="1" applyAlignment="1" applyProtection="1">
      <alignment horizontal="center"/>
      <protection locked="0"/>
    </xf>
    <xf numFmtId="0" fontId="1" fillId="35" borderId="10" xfId="0" applyFont="1" applyFill="1" applyBorder="1" applyAlignment="1" applyProtection="1">
      <alignment horizontal="center" vertical="center" wrapText="1"/>
      <protection locked="0"/>
    </xf>
    <xf numFmtId="189" fontId="1" fillId="35" borderId="10" xfId="0" applyNumberFormat="1"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shrinkToFit="1"/>
      <protection locked="0"/>
    </xf>
    <xf numFmtId="0" fontId="2" fillId="0" borderId="21"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49" fontId="2" fillId="0" borderId="23" xfId="0" applyNumberFormat="1" applyFont="1" applyFill="1" applyBorder="1" applyAlignment="1" applyProtection="1">
      <alignment horizontal="center" vertical="center" textRotation="255" wrapText="1"/>
      <protection locked="0"/>
    </xf>
    <xf numFmtId="0" fontId="1" fillId="0" borderId="0" xfId="0" applyFont="1" applyFill="1" applyAlignment="1">
      <alignment/>
    </xf>
    <xf numFmtId="0" fontId="1" fillId="0" borderId="24" xfId="0" applyFont="1" applyFill="1" applyBorder="1" applyAlignment="1" applyProtection="1">
      <alignment horizontal="center" vertical="center" wrapText="1"/>
      <protection locked="0"/>
    </xf>
    <xf numFmtId="0" fontId="1" fillId="0" borderId="10" xfId="0" applyFont="1" applyFill="1" applyBorder="1" applyAlignment="1">
      <alignment/>
    </xf>
    <xf numFmtId="0" fontId="1" fillId="0" borderId="17"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2" fillId="0" borderId="0" xfId="0" applyFont="1" applyFill="1" applyAlignment="1" applyProtection="1">
      <alignment vertical="center" wrapText="1"/>
      <protection locked="0"/>
    </xf>
    <xf numFmtId="189" fontId="2" fillId="35" borderId="10" xfId="0" applyNumberFormat="1" applyFont="1" applyFill="1" applyBorder="1" applyAlignment="1" applyProtection="1">
      <alignment horizontal="center" vertical="center" wrapText="1"/>
      <protection locked="0"/>
    </xf>
    <xf numFmtId="189" fontId="2" fillId="0" borderId="0" xfId="0" applyNumberFormat="1" applyFont="1" applyFill="1" applyAlignment="1" applyProtection="1">
      <alignment horizontal="center" vertical="center" wrapText="1"/>
      <protection locked="0"/>
    </xf>
    <xf numFmtId="189" fontId="1" fillId="37" borderId="10" xfId="0" applyNumberFormat="1" applyFont="1" applyFill="1" applyBorder="1" applyAlignment="1" applyProtection="1">
      <alignment horizontal="center" vertical="center" wrapText="1"/>
      <protection locked="0"/>
    </xf>
    <xf numFmtId="0" fontId="4" fillId="0" borderId="0" xfId="0" applyFont="1" applyFill="1" applyAlignment="1">
      <alignment/>
    </xf>
    <xf numFmtId="0" fontId="4" fillId="0" borderId="10" xfId="0" applyFont="1" applyFill="1" applyBorder="1" applyAlignment="1">
      <alignment horizontal="center"/>
    </xf>
    <xf numFmtId="0" fontId="4" fillId="0" borderId="25" xfId="0" applyFont="1" applyFill="1" applyBorder="1" applyAlignment="1" applyProtection="1">
      <alignment horizontal="center" vertical="center" wrapText="1"/>
      <protection locked="0"/>
    </xf>
    <xf numFmtId="0" fontId="1" fillId="36" borderId="14" xfId="0" applyFont="1" applyFill="1" applyBorder="1" applyAlignment="1" applyProtection="1">
      <alignment horizontal="center" vertical="center"/>
      <protection locked="0"/>
    </xf>
    <xf numFmtId="189" fontId="1" fillId="36" borderId="14" xfId="0" applyNumberFormat="1" applyFont="1" applyFill="1" applyBorder="1" applyAlignment="1" applyProtection="1">
      <alignment horizontal="center" vertical="center"/>
      <protection locked="0"/>
    </xf>
    <xf numFmtId="0" fontId="1" fillId="36" borderId="14" xfId="0" applyFont="1" applyFill="1" applyBorder="1" applyAlignment="1" applyProtection="1">
      <alignment horizontal="center" vertical="center" wrapText="1"/>
      <protection locked="0"/>
    </xf>
    <xf numFmtId="0" fontId="1" fillId="36" borderId="23" xfId="0" applyFont="1" applyFill="1" applyBorder="1" applyAlignment="1" applyProtection="1">
      <alignment horizontal="center" vertical="center" wrapText="1"/>
      <protection locked="0"/>
    </xf>
    <xf numFmtId="0" fontId="5" fillId="36" borderId="0" xfId="0" applyFont="1" applyFill="1" applyAlignment="1">
      <alignment/>
    </xf>
    <xf numFmtId="0" fontId="5" fillId="35" borderId="13" xfId="0" applyFont="1" applyFill="1" applyBorder="1" applyAlignment="1" applyProtection="1">
      <alignment horizontal="center" vertical="center" wrapText="1"/>
      <protection locked="0"/>
    </xf>
    <xf numFmtId="0" fontId="4" fillId="35" borderId="10"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4" fillId="35" borderId="0" xfId="0" applyFont="1" applyFill="1" applyAlignment="1">
      <alignment/>
    </xf>
    <xf numFmtId="0" fontId="1" fillId="36" borderId="13" xfId="0" applyFont="1" applyFill="1" applyBorder="1" applyAlignment="1" applyProtection="1">
      <alignment horizontal="center" vertical="center" wrapText="1"/>
      <protection locked="0"/>
    </xf>
    <xf numFmtId="189" fontId="1" fillId="36" borderId="10" xfId="0" applyNumberFormat="1" applyFont="1" applyFill="1" applyBorder="1" applyAlignment="1" applyProtection="1">
      <alignment horizontal="center" vertical="center" wrapText="1"/>
      <protection locked="0"/>
    </xf>
    <xf numFmtId="0" fontId="1" fillId="36" borderId="19" xfId="0" applyFont="1" applyFill="1" applyBorder="1" applyAlignment="1" applyProtection="1">
      <alignment horizontal="center" vertical="center" wrapText="1"/>
      <protection locked="0"/>
    </xf>
    <xf numFmtId="0" fontId="2" fillId="35" borderId="13" xfId="0" applyFont="1" applyFill="1" applyBorder="1" applyAlignment="1" applyProtection="1">
      <alignment horizontal="center" vertical="center" wrapText="1"/>
      <protection locked="0"/>
    </xf>
    <xf numFmtId="0" fontId="4" fillId="0" borderId="0" xfId="0" applyFont="1" applyFill="1" applyAlignment="1">
      <alignment horizontal="center" vertical="center" wrapText="1"/>
    </xf>
    <xf numFmtId="0" fontId="2" fillId="34" borderId="12" xfId="0" applyFont="1" applyFill="1" applyBorder="1" applyAlignment="1" applyProtection="1">
      <alignment horizontal="center" vertical="center" wrapText="1"/>
      <protection locked="0"/>
    </xf>
    <xf numFmtId="0" fontId="4" fillId="34" borderId="14" xfId="0" applyFont="1" applyFill="1" applyBorder="1" applyAlignment="1" applyProtection="1">
      <alignment horizontal="center" vertical="center" wrapText="1"/>
      <protection locked="0"/>
    </xf>
    <xf numFmtId="0" fontId="8" fillId="0" borderId="14" xfId="55" applyFont="1" applyFill="1" applyBorder="1" applyAlignment="1">
      <alignment horizontal="center" vertical="top" wrapText="1"/>
      <protection/>
    </xf>
    <xf numFmtId="189" fontId="8" fillId="0" borderId="14" xfId="55" applyNumberFormat="1" applyFont="1" applyFill="1" applyBorder="1" applyAlignment="1">
      <alignment horizontal="center" vertical="top" wrapText="1"/>
      <protection/>
    </xf>
    <xf numFmtId="194" fontId="8" fillId="0" borderId="14" xfId="55" applyNumberFormat="1" applyFont="1" applyFill="1" applyBorder="1" applyAlignment="1">
      <alignment horizontal="center" vertical="top" wrapText="1"/>
      <protection/>
    </xf>
    <xf numFmtId="0" fontId="7" fillId="38" borderId="13" xfId="0" applyFont="1" applyFill="1" applyBorder="1" applyAlignment="1" applyProtection="1">
      <alignment horizontal="center" vertical="center" wrapText="1"/>
      <protection locked="0"/>
    </xf>
    <xf numFmtId="0" fontId="2" fillId="38" borderId="10" xfId="0" applyFont="1" applyFill="1" applyBorder="1" applyAlignment="1" applyProtection="1">
      <alignment horizontal="center" vertical="center" wrapText="1"/>
      <protection locked="0"/>
    </xf>
    <xf numFmtId="0" fontId="4" fillId="0" borderId="0" xfId="0" applyFont="1" applyFill="1" applyAlignment="1">
      <alignment horizontal="center" vertical="center" wrapText="1"/>
    </xf>
    <xf numFmtId="0" fontId="4" fillId="0" borderId="2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6" xfId="54" applyFont="1" applyFill="1" applyBorder="1" applyAlignment="1" applyProtection="1">
      <alignment horizontal="center" vertical="center" wrapText="1"/>
      <protection locked="0"/>
    </xf>
    <xf numFmtId="0" fontId="4" fillId="0" borderId="11" xfId="54" applyFont="1" applyFill="1" applyBorder="1" applyAlignment="1" applyProtection="1">
      <alignment horizontal="center" vertical="center" wrapText="1"/>
      <protection locked="0"/>
    </xf>
    <xf numFmtId="0" fontId="4" fillId="0" borderId="0" xfId="54" applyFont="1" applyFill="1" applyAlignment="1" applyProtection="1">
      <alignment horizontal="center" vertical="center" wrapText="1"/>
      <protection locked="0"/>
    </xf>
    <xf numFmtId="2" fontId="4" fillId="0" borderId="0" xfId="0" applyNumberFormat="1" applyFont="1" applyAlignment="1">
      <alignment horizontal="center" vertical="center" wrapText="1"/>
    </xf>
    <xf numFmtId="0" fontId="4" fillId="0" borderId="19" xfId="0" applyFont="1" applyFill="1" applyBorder="1" applyAlignment="1" applyProtection="1">
      <alignment horizontal="center" vertical="center" wrapText="1"/>
      <protection locked="0"/>
    </xf>
    <xf numFmtId="0" fontId="5" fillId="34" borderId="10" xfId="0" applyFont="1" applyFill="1" applyBorder="1" applyAlignment="1">
      <alignment horizontal="center" vertical="center" wrapText="1"/>
    </xf>
    <xf numFmtId="0" fontId="5" fillId="34" borderId="10" xfId="0" applyFont="1" applyFill="1" applyBorder="1" applyAlignment="1" applyProtection="1">
      <alignment horizontal="center" vertical="center" wrapText="1"/>
      <protection locked="0"/>
    </xf>
    <xf numFmtId="0" fontId="4" fillId="37" borderId="11" xfId="0" applyFont="1" applyFill="1" applyBorder="1" applyAlignment="1">
      <alignment horizontal="center" vertical="center"/>
    </xf>
    <xf numFmtId="0" fontId="4" fillId="37" borderId="2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2" fillId="33" borderId="17" xfId="0" applyFont="1" applyFill="1" applyBorder="1" applyAlignment="1" applyProtection="1">
      <alignment horizontal="center" vertical="center" wrapText="1"/>
      <protection locked="0"/>
    </xf>
    <xf numFmtId="0" fontId="4" fillId="33" borderId="10" xfId="0" applyFont="1" applyFill="1" applyBorder="1" applyAlignment="1">
      <alignment/>
    </xf>
    <xf numFmtId="0" fontId="4" fillId="33" borderId="0" xfId="0" applyFont="1" applyFill="1" applyAlignment="1">
      <alignment/>
    </xf>
    <xf numFmtId="0" fontId="5" fillId="0" borderId="13" xfId="0" applyFont="1" applyFill="1" applyBorder="1" applyAlignment="1">
      <alignment wrapText="1"/>
    </xf>
    <xf numFmtId="0" fontId="5" fillId="0" borderId="17" xfId="0" applyFont="1" applyFill="1" applyBorder="1" applyAlignment="1">
      <alignment/>
    </xf>
    <xf numFmtId="0" fontId="4" fillId="37" borderId="0" xfId="0" applyFont="1" applyFill="1" applyAlignment="1">
      <alignment horizontal="justify" vertical="center"/>
    </xf>
    <xf numFmtId="0" fontId="4" fillId="0" borderId="10" xfId="0" applyFont="1" applyBorder="1" applyAlignment="1">
      <alignment vertical="center" wrapText="1"/>
    </xf>
    <xf numFmtId="0" fontId="1" fillId="0" borderId="10" xfId="0" applyFont="1" applyBorder="1" applyAlignment="1">
      <alignment vertical="center" wrapText="1"/>
    </xf>
    <xf numFmtId="0" fontId="2" fillId="37" borderId="10" xfId="0" applyFont="1" applyFill="1" applyBorder="1" applyAlignment="1">
      <alignment horizontal="justify" vertical="center"/>
    </xf>
    <xf numFmtId="0" fontId="2" fillId="0" borderId="10" xfId="0" applyFont="1" applyBorder="1" applyAlignment="1">
      <alignment vertical="center" wrapText="1"/>
    </xf>
    <xf numFmtId="0" fontId="5" fillId="0" borderId="0" xfId="0" applyFont="1" applyAlignment="1">
      <alignment/>
    </xf>
    <xf numFmtId="0" fontId="2" fillId="37" borderId="0" xfId="42" applyFont="1" applyFill="1" applyAlignment="1" applyProtection="1">
      <alignment horizontal="center" vertical="center" wrapText="1"/>
      <protection/>
    </xf>
    <xf numFmtId="0" fontId="4" fillId="0" borderId="17" xfId="0" applyFont="1" applyBorder="1" applyAlignment="1">
      <alignment horizontal="center" vertical="center" wrapText="1"/>
    </xf>
    <xf numFmtId="0" fontId="4" fillId="0" borderId="17" xfId="0" applyFont="1" applyBorder="1" applyAlignment="1">
      <alignment horizontal="justify" vertical="center"/>
    </xf>
    <xf numFmtId="194" fontId="8" fillId="0" borderId="10" xfId="55" applyNumberFormat="1" applyFont="1" applyFill="1" applyBorder="1" applyAlignment="1">
      <alignment horizontal="center" vertical="top" wrapText="1"/>
      <protection/>
    </xf>
    <xf numFmtId="193" fontId="8" fillId="0" borderId="10" xfId="55" applyNumberFormat="1" applyFont="1" applyFill="1" applyBorder="1" applyAlignment="1">
      <alignment horizontal="center" vertical="top"/>
      <protection/>
    </xf>
    <xf numFmtId="0" fontId="8" fillId="0" borderId="14" xfId="55" applyFont="1" applyFill="1" applyBorder="1" applyAlignment="1">
      <alignment vertical="top" wrapText="1"/>
      <protection/>
    </xf>
    <xf numFmtId="0" fontId="4" fillId="37" borderId="0" xfId="0" applyFont="1" applyFill="1" applyAlignment="1">
      <alignment vertical="center" wrapText="1"/>
    </xf>
    <xf numFmtId="0" fontId="5" fillId="34" borderId="13" xfId="0" applyFont="1" applyFill="1" applyBorder="1" applyAlignment="1">
      <alignment wrapText="1"/>
    </xf>
    <xf numFmtId="0" fontId="4" fillId="0" borderId="10" xfId="0" applyFont="1" applyBorder="1" applyAlignment="1">
      <alignment horizontal="justify" vertical="center"/>
    </xf>
    <xf numFmtId="189" fontId="4" fillId="0" borderId="0" xfId="0" applyNumberFormat="1" applyFont="1" applyFill="1" applyAlignment="1">
      <alignment/>
    </xf>
    <xf numFmtId="0" fontId="1" fillId="37" borderId="19" xfId="0" applyFont="1" applyFill="1" applyBorder="1" applyAlignment="1" applyProtection="1">
      <alignment horizontal="center" vertical="center" wrapText="1"/>
      <protection locked="0"/>
    </xf>
    <xf numFmtId="0" fontId="5" fillId="37" borderId="0" xfId="0" applyFont="1" applyFill="1" applyAlignment="1">
      <alignment/>
    </xf>
    <xf numFmtId="0" fontId="5" fillId="35" borderId="10" xfId="0" applyFont="1" applyFill="1" applyBorder="1" applyAlignment="1" applyProtection="1">
      <alignment horizontal="center" vertical="center" wrapText="1"/>
      <protection locked="0"/>
    </xf>
    <xf numFmtId="190" fontId="1" fillId="35" borderId="10" xfId="0" applyNumberFormat="1" applyFont="1" applyFill="1" applyBorder="1" applyAlignment="1" applyProtection="1">
      <alignment horizontal="center" vertical="center" wrapText="1"/>
      <protection locked="0"/>
    </xf>
    <xf numFmtId="0" fontId="5" fillId="35" borderId="14" xfId="0" applyFont="1" applyFill="1" applyBorder="1" applyAlignment="1" applyProtection="1">
      <alignment horizontal="center" vertical="center" wrapText="1"/>
      <protection locked="0"/>
    </xf>
    <xf numFmtId="0" fontId="1" fillId="35" borderId="19" xfId="0" applyFont="1" applyFill="1" applyBorder="1" applyAlignment="1" applyProtection="1">
      <alignment horizontal="center" vertical="center" wrapText="1"/>
      <protection locked="0"/>
    </xf>
    <xf numFmtId="0" fontId="5" fillId="35" borderId="0" xfId="0" applyFont="1" applyFill="1" applyAlignment="1">
      <alignment/>
    </xf>
    <xf numFmtId="0" fontId="1" fillId="35" borderId="13"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5" fillId="34" borderId="10" xfId="0" applyFont="1" applyFill="1" applyBorder="1" applyAlignment="1">
      <alignment/>
    </xf>
    <xf numFmtId="0" fontId="5" fillId="34" borderId="0" xfId="0" applyFont="1" applyFill="1" applyAlignment="1">
      <alignment/>
    </xf>
    <xf numFmtId="0" fontId="5" fillId="37" borderId="20" xfId="0" applyFont="1" applyFill="1" applyBorder="1" applyAlignment="1">
      <alignment horizontal="center" vertical="center" wrapText="1"/>
    </xf>
    <xf numFmtId="0" fontId="1" fillId="37" borderId="17" xfId="0" applyFont="1" applyFill="1" applyBorder="1" applyAlignment="1" applyProtection="1">
      <alignment horizontal="center" vertical="center" wrapText="1"/>
      <protection locked="0"/>
    </xf>
    <xf numFmtId="0" fontId="5" fillId="34" borderId="13" xfId="0" applyFont="1" applyFill="1" applyBorder="1" applyAlignment="1">
      <alignment/>
    </xf>
    <xf numFmtId="0" fontId="4" fillId="0" borderId="2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4" fillId="35" borderId="13" xfId="0" applyFont="1" applyFill="1" applyBorder="1" applyAlignment="1" applyProtection="1">
      <alignment horizontal="center" vertical="center" wrapText="1"/>
      <protection locked="0"/>
    </xf>
    <xf numFmtId="189" fontId="4" fillId="0" borderId="11" xfId="0" applyNumberFormat="1" applyFont="1" applyFill="1" applyBorder="1" applyAlignment="1" applyProtection="1">
      <alignment horizontal="center" vertical="center" wrapText="1"/>
      <protection locked="0"/>
    </xf>
    <xf numFmtId="189" fontId="4" fillId="33" borderId="10" xfId="0" applyNumberFormat="1" applyFont="1" applyFill="1" applyBorder="1" applyAlignment="1">
      <alignment horizontal="center" vertical="center"/>
    </xf>
    <xf numFmtId="189" fontId="4" fillId="0" borderId="10" xfId="0" applyNumberFormat="1" applyFont="1" applyFill="1" applyBorder="1" applyAlignment="1">
      <alignment horizontal="center"/>
    </xf>
    <xf numFmtId="0" fontId="4" fillId="35" borderId="10" xfId="0" applyFont="1" applyFill="1" applyBorder="1" applyAlignment="1" applyProtection="1">
      <alignment horizontal="center" vertical="center" wrapText="1"/>
      <protection locked="0"/>
    </xf>
    <xf numFmtId="189" fontId="8" fillId="0" borderId="10" xfId="55" applyNumberFormat="1" applyFont="1" applyFill="1" applyBorder="1" applyAlignment="1">
      <alignment horizontal="center" vertical="top" wrapText="1"/>
      <protection/>
    </xf>
    <xf numFmtId="194" fontId="8" fillId="0" borderId="10" xfId="55" applyNumberFormat="1" applyFont="1" applyFill="1" applyBorder="1" applyAlignment="1">
      <alignment horizontal="center"/>
      <protection/>
    </xf>
    <xf numFmtId="189" fontId="2" fillId="0" borderId="10" xfId="0" applyNumberFormat="1" applyFont="1" applyFill="1" applyBorder="1" applyAlignment="1">
      <alignment horizontal="center"/>
    </xf>
    <xf numFmtId="0" fontId="1" fillId="37" borderId="13" xfId="0" applyFont="1" applyFill="1" applyBorder="1" applyAlignment="1" applyProtection="1">
      <alignment horizontal="center" vertical="center" wrapText="1"/>
      <protection locked="0"/>
    </xf>
    <xf numFmtId="189" fontId="4" fillId="39" borderId="10" xfId="0" applyNumberFormat="1" applyFont="1" applyFill="1" applyBorder="1" applyAlignment="1">
      <alignment horizontal="center" vertical="center"/>
    </xf>
    <xf numFmtId="0" fontId="4" fillId="39" borderId="10" xfId="0" applyFont="1" applyFill="1" applyBorder="1" applyAlignment="1">
      <alignment horizontal="center" vertical="center"/>
    </xf>
    <xf numFmtId="0" fontId="2" fillId="33" borderId="10" xfId="0" applyFont="1" applyFill="1" applyBorder="1" applyAlignment="1" applyProtection="1">
      <alignment horizontal="center" vertical="center" wrapText="1" shrinkToFit="1"/>
      <protection locked="0"/>
    </xf>
    <xf numFmtId="0" fontId="4" fillId="39" borderId="10" xfId="0" applyFont="1" applyFill="1" applyBorder="1" applyAlignment="1">
      <alignment/>
    </xf>
    <xf numFmtId="0" fontId="1" fillId="0" borderId="13" xfId="0" applyFont="1" applyFill="1" applyBorder="1" applyAlignment="1" applyProtection="1">
      <alignment horizontal="center" vertical="center" wrapText="1"/>
      <protection locked="0"/>
    </xf>
    <xf numFmtId="0" fontId="1" fillId="36" borderId="12" xfId="0" applyFont="1" applyFill="1" applyBorder="1" applyAlignment="1" applyProtection="1">
      <alignment horizontal="center" vertical="center" wrapText="1"/>
      <protection locked="0"/>
    </xf>
    <xf numFmtId="0" fontId="2" fillId="38" borderId="13" xfId="0" applyFont="1" applyFill="1" applyBorder="1" applyAlignment="1" applyProtection="1">
      <alignment horizontal="center" vertical="center" wrapText="1"/>
      <protection locked="0"/>
    </xf>
    <xf numFmtId="0" fontId="1" fillId="34" borderId="13" xfId="0" applyFont="1" applyFill="1" applyBorder="1" applyAlignment="1" applyProtection="1">
      <alignment horizontal="center" vertical="center" wrapText="1"/>
      <protection locked="0"/>
    </xf>
    <xf numFmtId="0" fontId="4" fillId="0" borderId="13" xfId="0" applyFont="1" applyFill="1" applyBorder="1" applyAlignment="1">
      <alignment/>
    </xf>
    <xf numFmtId="0" fontId="4" fillId="39" borderId="13" xfId="0" applyFont="1" applyFill="1" applyBorder="1" applyAlignment="1">
      <alignment/>
    </xf>
    <xf numFmtId="0" fontId="4" fillId="0" borderId="13" xfId="0" applyFont="1" applyFill="1" applyBorder="1" applyAlignment="1">
      <alignment horizontal="center"/>
    </xf>
    <xf numFmtId="0" fontId="5" fillId="0" borderId="10" xfId="0" applyFont="1" applyFill="1" applyBorder="1" applyAlignment="1">
      <alignment horizontal="center" vertical="center"/>
    </xf>
    <xf numFmtId="0" fontId="5" fillId="36" borderId="10" xfId="0" applyFont="1" applyFill="1" applyBorder="1" applyAlignment="1">
      <alignment horizontal="center" vertical="center"/>
    </xf>
    <xf numFmtId="0" fontId="5" fillId="35" borderId="10" xfId="0" applyFont="1" applyFill="1" applyBorder="1" applyAlignment="1">
      <alignment horizontal="center" vertical="center"/>
    </xf>
    <xf numFmtId="0" fontId="4" fillId="35" borderId="10" xfId="0" applyFont="1" applyFill="1" applyBorder="1" applyAlignment="1">
      <alignment horizontal="center" vertical="center"/>
    </xf>
    <xf numFmtId="0" fontId="5" fillId="34"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0" borderId="14" xfId="0" applyFont="1" applyFill="1" applyBorder="1" applyAlignment="1">
      <alignment horizontal="center" vertical="center"/>
    </xf>
    <xf numFmtId="189" fontId="4" fillId="40" borderId="10" xfId="0" applyNumberFormat="1" applyFont="1" applyFill="1" applyBorder="1" applyAlignment="1">
      <alignment/>
    </xf>
    <xf numFmtId="0" fontId="8" fillId="0" borderId="10" xfId="0" applyFont="1" applyFill="1" applyBorder="1" applyAlignment="1">
      <alignment horizontal="center" vertical="center" wrapText="1"/>
    </xf>
    <xf numFmtId="0" fontId="2" fillId="0" borderId="0" xfId="0" applyFont="1" applyFill="1" applyBorder="1" applyAlignment="1">
      <alignment/>
    </xf>
    <xf numFmtId="0" fontId="2" fillId="0" borderId="0" xfId="0" applyFont="1" applyFill="1" applyAlignment="1">
      <alignment horizontal="center" vertical="top" wrapText="1"/>
    </xf>
    <xf numFmtId="0" fontId="8" fillId="0" borderId="10" xfId="0" applyFont="1" applyFill="1" applyBorder="1" applyAlignment="1" applyProtection="1">
      <alignment horizontal="center" vertical="center" wrapText="1"/>
      <protection locked="0"/>
    </xf>
    <xf numFmtId="0" fontId="8" fillId="0" borderId="10" xfId="55" applyFont="1" applyFill="1" applyBorder="1" applyAlignment="1">
      <alignment vertical="top" wrapText="1"/>
      <protection/>
    </xf>
    <xf numFmtId="0" fontId="8" fillId="0" borderId="10" xfId="55" applyFont="1" applyFill="1" applyBorder="1" applyAlignment="1">
      <alignment horizontal="center" vertical="top" wrapText="1"/>
      <protection/>
    </xf>
    <xf numFmtId="0" fontId="9" fillId="0" borderId="10" xfId="0" applyFont="1" applyFill="1" applyBorder="1" applyAlignment="1">
      <alignment horizontal="center" vertical="center" wrapText="1"/>
    </xf>
    <xf numFmtId="189" fontId="9"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189" fontId="9" fillId="0" borderId="10" xfId="0" applyNumberFormat="1" applyFont="1" applyFill="1" applyBorder="1" applyAlignment="1">
      <alignment horizontal="center" vertical="center"/>
    </xf>
    <xf numFmtId="0" fontId="8" fillId="0" borderId="0" xfId="0" applyFont="1" applyFill="1" applyAlignment="1">
      <alignment/>
    </xf>
    <xf numFmtId="0" fontId="10" fillId="0" borderId="10" xfId="0" applyFont="1" applyFill="1" applyBorder="1" applyAlignment="1" applyProtection="1">
      <alignment horizontal="center" vertical="center" wrapText="1"/>
      <protection locked="0"/>
    </xf>
    <xf numFmtId="0" fontId="12" fillId="0" borderId="10" xfId="0" applyFont="1" applyFill="1" applyBorder="1" applyAlignment="1">
      <alignment horizontal="center" vertical="center" wrapText="1"/>
    </xf>
    <xf numFmtId="0" fontId="11" fillId="0" borderId="10" xfId="0" applyFont="1" applyFill="1" applyBorder="1" applyAlignment="1" applyProtection="1">
      <alignment horizontal="center" vertical="center" wrapText="1"/>
      <protection locked="0"/>
    </xf>
    <xf numFmtId="0" fontId="11" fillId="0" borderId="10" xfId="0" applyFont="1" applyFill="1" applyBorder="1" applyAlignment="1">
      <alignment horizontal="center" vertical="center"/>
    </xf>
    <xf numFmtId="189" fontId="11" fillId="0" borderId="10" xfId="0" applyNumberFormat="1" applyFont="1" applyFill="1" applyBorder="1" applyAlignment="1">
      <alignment horizontal="center" vertical="center"/>
    </xf>
    <xf numFmtId="189" fontId="11" fillId="0" borderId="10" xfId="0" applyNumberFormat="1" applyFont="1" applyFill="1" applyBorder="1" applyAlignment="1" applyProtection="1">
      <alignment horizontal="center" vertical="center" wrapText="1"/>
      <protection locked="0"/>
    </xf>
    <xf numFmtId="0" fontId="10" fillId="0" borderId="10" xfId="0" applyFont="1" applyFill="1" applyBorder="1" applyAlignment="1">
      <alignment horizontal="center" vertical="center" wrapText="1"/>
    </xf>
    <xf numFmtId="49" fontId="10" fillId="0" borderId="10" xfId="0"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center" wrapText="1"/>
    </xf>
    <xf numFmtId="0" fontId="13" fillId="0" borderId="10" xfId="0"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wrapText="1"/>
    </xf>
    <xf numFmtId="189" fontId="13" fillId="0" borderId="10" xfId="0" applyNumberFormat="1" applyFont="1" applyFill="1" applyBorder="1" applyAlignment="1" applyProtection="1">
      <alignment horizontal="center" vertical="center" wrapText="1"/>
      <protection locked="0"/>
    </xf>
    <xf numFmtId="189" fontId="13" fillId="0" borderId="10" xfId="0" applyNumberFormat="1" applyFont="1" applyFill="1" applyBorder="1" applyAlignment="1">
      <alignment horizontal="center" vertical="center"/>
    </xf>
    <xf numFmtId="189" fontId="13"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8" fillId="0" borderId="0" xfId="55" applyFont="1" applyAlignment="1">
      <alignment/>
      <protection/>
    </xf>
    <xf numFmtId="0" fontId="8" fillId="0" borderId="0" xfId="55" applyFont="1" applyAlignment="1">
      <alignment horizontal="left"/>
      <protection/>
    </xf>
    <xf numFmtId="0" fontId="8" fillId="0" borderId="10" xfId="55" applyFont="1" applyBorder="1" applyAlignment="1">
      <alignment horizontal="center" vertical="top" wrapText="1"/>
      <protection/>
    </xf>
    <xf numFmtId="189" fontId="24" fillId="0" borderId="10" xfId="55" applyNumberFormat="1" applyFont="1" applyFill="1" applyBorder="1" applyAlignment="1">
      <alignment horizontal="center" vertical="top" wrapText="1"/>
      <protection/>
    </xf>
    <xf numFmtId="0" fontId="8" fillId="0" borderId="10" xfId="0" applyFont="1" applyFill="1" applyBorder="1" applyAlignment="1">
      <alignment horizontal="center" vertical="top" wrapText="1"/>
    </xf>
    <xf numFmtId="194" fontId="10" fillId="0" borderId="10" xfId="0" applyNumberFormat="1" applyFont="1" applyFill="1" applyBorder="1" applyAlignment="1">
      <alignment horizontal="center" vertical="top" wrapText="1"/>
    </xf>
    <xf numFmtId="189" fontId="8" fillId="0" borderId="10" xfId="55" applyNumberFormat="1" applyFont="1" applyFill="1" applyBorder="1" applyAlignment="1">
      <alignment vertical="top" wrapText="1"/>
      <protection/>
    </xf>
    <xf numFmtId="189" fontId="8" fillId="0" borderId="10" xfId="55" applyNumberFormat="1" applyFont="1" applyBorder="1" applyAlignment="1">
      <alignment horizontal="center" vertical="top" wrapText="1"/>
      <protection/>
    </xf>
    <xf numFmtId="0" fontId="3" fillId="0" borderId="10" xfId="0" applyFont="1" applyBorder="1" applyAlignment="1">
      <alignment/>
    </xf>
    <xf numFmtId="194" fontId="13" fillId="0" borderId="10" xfId="0" applyNumberFormat="1" applyFont="1" applyFill="1" applyBorder="1" applyAlignment="1">
      <alignment horizontal="center" vertical="center" wrapText="1"/>
    </xf>
    <xf numFmtId="0" fontId="10" fillId="0" borderId="10" xfId="0" applyFont="1" applyFill="1" applyBorder="1" applyAlignment="1">
      <alignment vertical="top" wrapText="1"/>
    </xf>
    <xf numFmtId="0" fontId="8" fillId="0" borderId="10" xfId="55" applyFont="1" applyFill="1" applyBorder="1" applyAlignment="1">
      <alignment horizontal="center" vertical="top"/>
      <protection/>
    </xf>
    <xf numFmtId="193" fontId="8" fillId="0" borderId="10" xfId="55" applyNumberFormat="1" applyFont="1" applyBorder="1" applyAlignment="1">
      <alignment horizontal="center" vertical="top" wrapText="1"/>
      <protection/>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10"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11" fillId="0" borderId="0" xfId="55" applyFont="1" applyFill="1" applyBorder="1" applyAlignment="1">
      <alignment vertical="top" wrapText="1"/>
      <protection/>
    </xf>
    <xf numFmtId="0" fontId="2" fillId="0" borderId="10" xfId="0" applyFont="1" applyFill="1" applyBorder="1" applyAlignment="1">
      <alignment/>
    </xf>
    <xf numFmtId="0" fontId="20" fillId="0" borderId="10" xfId="42" applyFill="1" applyBorder="1" applyAlignment="1" applyProtection="1">
      <alignment horizontal="center" vertical="center" wrapText="1"/>
      <protection locked="0"/>
    </xf>
    <xf numFmtId="0" fontId="20" fillId="0" borderId="10" xfId="42" applyFill="1" applyBorder="1" applyAlignment="1" applyProtection="1">
      <alignment horizontal="center" vertical="center" wrapText="1"/>
      <protection/>
    </xf>
    <xf numFmtId="0" fontId="20" fillId="0" borderId="0" xfId="42" applyFill="1" applyAlignment="1" applyProtection="1">
      <alignment/>
      <protection/>
    </xf>
    <xf numFmtId="0" fontId="8" fillId="0" borderId="10" xfId="55" applyFont="1" applyFill="1" applyBorder="1" applyAlignment="1" applyProtection="1">
      <alignment vertical="top" wrapText="1"/>
      <protection locked="0"/>
    </xf>
    <xf numFmtId="0" fontId="28" fillId="0" borderId="10" xfId="42" applyFont="1" applyFill="1" applyBorder="1" applyAlignment="1" applyProtection="1">
      <alignment vertical="top" wrapText="1"/>
      <protection/>
    </xf>
    <xf numFmtId="0" fontId="29" fillId="0" borderId="10" xfId="42" applyFont="1" applyFill="1" applyBorder="1" applyAlignment="1" applyProtection="1">
      <alignment vertical="top" wrapText="1"/>
      <protection/>
    </xf>
    <xf numFmtId="0" fontId="28" fillId="0" borderId="10" xfId="42" applyFont="1" applyBorder="1" applyAlignment="1" applyProtection="1">
      <alignment vertical="top" wrapText="1"/>
      <protection/>
    </xf>
    <xf numFmtId="0" fontId="28" fillId="0" borderId="17" xfId="42" applyFont="1" applyFill="1" applyBorder="1" applyAlignment="1" applyProtection="1">
      <alignment horizontal="left" vertical="top" wrapText="1"/>
      <protection/>
    </xf>
    <xf numFmtId="0" fontId="1" fillId="0" borderId="31"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wrapText="1"/>
      <protection locked="0"/>
    </xf>
    <xf numFmtId="0" fontId="1" fillId="0" borderId="32" xfId="0" applyFont="1" applyFill="1" applyBorder="1" applyAlignment="1" applyProtection="1">
      <alignment horizontal="center" vertical="center" wrapText="1"/>
      <protection locked="0"/>
    </xf>
    <xf numFmtId="0" fontId="1" fillId="0" borderId="33" xfId="0" applyFont="1" applyFill="1" applyBorder="1" applyAlignment="1" applyProtection="1">
      <alignment horizontal="center" vertical="center" wrapText="1"/>
      <protection locked="0"/>
    </xf>
    <xf numFmtId="0" fontId="1" fillId="0" borderId="34" xfId="0" applyFont="1" applyFill="1" applyBorder="1" applyAlignment="1" applyProtection="1">
      <alignment horizontal="center" vertical="center" wrapText="1"/>
      <protection locked="0"/>
    </xf>
    <xf numFmtId="0" fontId="1" fillId="0" borderId="35" xfId="0" applyFont="1" applyFill="1" applyBorder="1" applyAlignment="1" applyProtection="1">
      <alignment horizontal="center" vertical="center" wrapText="1"/>
      <protection locked="0"/>
    </xf>
    <xf numFmtId="0" fontId="1" fillId="0" borderId="36" xfId="0" applyFont="1" applyFill="1" applyBorder="1" applyAlignment="1" applyProtection="1">
      <alignment horizontal="center" vertical="center" wrapText="1"/>
      <protection locked="0"/>
    </xf>
    <xf numFmtId="0" fontId="1" fillId="0" borderId="37" xfId="0" applyFont="1" applyFill="1" applyBorder="1" applyAlignment="1" applyProtection="1">
      <alignment horizontal="center" vertical="center" wrapText="1"/>
      <protection locked="0"/>
    </xf>
    <xf numFmtId="0" fontId="1" fillId="0" borderId="38" xfId="0" applyFont="1" applyFill="1" applyBorder="1" applyAlignment="1" applyProtection="1">
      <alignment horizontal="center" vertical="center" wrapText="1"/>
      <protection locked="0"/>
    </xf>
    <xf numFmtId="0" fontId="1" fillId="0" borderId="39" xfId="0" applyFont="1" applyFill="1" applyBorder="1" applyAlignment="1" applyProtection="1">
      <alignment horizontal="center" vertical="center" wrapText="1"/>
      <protection locked="0"/>
    </xf>
    <xf numFmtId="0" fontId="1" fillId="0" borderId="40" xfId="0" applyFont="1" applyFill="1" applyBorder="1" applyAlignment="1" applyProtection="1">
      <alignment horizontal="center" vertical="center" wrapText="1"/>
      <protection locked="0"/>
    </xf>
    <xf numFmtId="0" fontId="1" fillId="0" borderId="41"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42"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0" fontId="8" fillId="0" borderId="0" xfId="55" applyFont="1" applyAlignment="1">
      <alignment horizontal="left"/>
      <protection/>
    </xf>
    <xf numFmtId="0" fontId="11" fillId="0" borderId="0" xfId="55" applyFont="1" applyFill="1" applyBorder="1" applyAlignment="1">
      <alignment horizontal="left" vertical="top" wrapText="1"/>
      <protection/>
    </xf>
    <xf numFmtId="0" fontId="9" fillId="0" borderId="10"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Лист1"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frr.minregion.gov.ua/admrout.ph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frr.minregion.gov.ua/Project-annotation?PROJT=13998" TargetMode="External" /><Relationship Id="rId2" Type="http://schemas.openxmlformats.org/officeDocument/2006/relationships/hyperlink" Target="http://dfrr.minregion.gov.ua/Project-annotation?PROJT=14386" TargetMode="External" /><Relationship Id="rId3" Type="http://schemas.openxmlformats.org/officeDocument/2006/relationships/hyperlink" Target="http://dfrr.minregion.gov.ua/Project-annotation?PROJT=14334" TargetMode="External" /><Relationship Id="rId4" Type="http://schemas.openxmlformats.org/officeDocument/2006/relationships/hyperlink" Target="http://dfrr.minregion.gov.ua/Project-annotation?PROJT=14333" TargetMode="External" /><Relationship Id="rId5" Type="http://schemas.openxmlformats.org/officeDocument/2006/relationships/hyperlink" Target="http://dfrr.minregion.gov.ua/Project-annotation?PROJT=14332" TargetMode="External" /><Relationship Id="rId6" Type="http://schemas.openxmlformats.org/officeDocument/2006/relationships/hyperlink" Target="http://dfrr.minregion.gov.ua/Project-annotation?PROJT=14386" TargetMode="External" /><Relationship Id="rId7" Type="http://schemas.openxmlformats.org/officeDocument/2006/relationships/hyperlink" Target="http://dfrr.minregion.gov.ua/Project-annotation?PROJT=14342" TargetMode="External" /><Relationship Id="rId8" Type="http://schemas.openxmlformats.org/officeDocument/2006/relationships/hyperlink" Target="http://dfrr.minregion.gov.ua/Project-annotation?PROJT=12833" TargetMode="External" /><Relationship Id="rId9" Type="http://schemas.openxmlformats.org/officeDocument/2006/relationships/hyperlink" Target="http://dfrr.minregion.gov.ua/Project-annotation?PROJT=13878" TargetMode="External" /><Relationship Id="rId10" Type="http://schemas.openxmlformats.org/officeDocument/2006/relationships/hyperlink" Target="http://dfrr.minregion.gov.ua/Project-annotation?PROJT=13984" TargetMode="External" /><Relationship Id="rId11" Type="http://schemas.openxmlformats.org/officeDocument/2006/relationships/hyperlink" Target="http://dfrr.minregion.gov.ua/Project-annotation?PROJT=13992" TargetMode="External" /><Relationship Id="rId12" Type="http://schemas.openxmlformats.org/officeDocument/2006/relationships/hyperlink" Target="http://dfrr.minregion.gov.ua/Project-annotation?PROJT=12971" TargetMode="External" /><Relationship Id="rId13" Type="http://schemas.openxmlformats.org/officeDocument/2006/relationships/hyperlink" Target="http://dfrr.minregion.gov.ua/Project-annotation?PROJT=13982" TargetMode="External" /><Relationship Id="rId14" Type="http://schemas.openxmlformats.org/officeDocument/2006/relationships/hyperlink" Target="http://dfrr.minregion.gov.ua/Project-annotation?PROJT=13843" TargetMode="External" /><Relationship Id="rId15" Type="http://schemas.openxmlformats.org/officeDocument/2006/relationships/hyperlink" Target="http://dfrr.minregion.gov.ua/Project-annotation?PROJT=12610" TargetMode="External" /><Relationship Id="rId16" Type="http://schemas.openxmlformats.org/officeDocument/2006/relationships/hyperlink" Target="http://dfrr.minregion.gov.ua/Project-annotation?PROJT=8016" TargetMode="External" /><Relationship Id="rId17" Type="http://schemas.openxmlformats.org/officeDocument/2006/relationships/comments" Target="../comments2.xml" /><Relationship Id="rId18" Type="http://schemas.openxmlformats.org/officeDocument/2006/relationships/vmlDrawing" Target="../drawings/vmlDrawing1.vml" /><Relationship Id="rId1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520"/>
  <sheetViews>
    <sheetView view="pageBreakPreview" zoomScale="75" zoomScaleNormal="75" zoomScaleSheetLayoutView="75" zoomScalePageLayoutView="0" workbookViewId="0" topLeftCell="A2">
      <pane xSplit="4" ySplit="4" topLeftCell="E482" activePane="bottomRight" state="frozen"/>
      <selection pane="topLeft" activeCell="A2" sqref="A2"/>
      <selection pane="topRight" activeCell="D2" sqref="D2"/>
      <selection pane="bottomLeft" activeCell="A6" sqref="A6"/>
      <selection pane="bottomRight" activeCell="A317" sqref="A317:IV317"/>
    </sheetView>
  </sheetViews>
  <sheetFormatPr defaultColWidth="9.00390625" defaultRowHeight="15"/>
  <cols>
    <col min="1" max="1" width="6.7109375" style="110" customWidth="1"/>
    <col min="2" max="2" width="10.57421875" style="169" customWidth="1"/>
    <col min="3" max="3" width="43.140625" style="169" customWidth="1"/>
    <col min="4" max="4" width="19.140625" style="169" customWidth="1"/>
    <col min="5" max="5" width="42.00390625" style="169" customWidth="1"/>
    <col min="6" max="6" width="25.7109375" style="169" customWidth="1"/>
    <col min="7" max="7" width="22.57421875" style="169" customWidth="1"/>
    <col min="8" max="8" width="21.8515625" style="169" customWidth="1"/>
    <col min="9" max="9" width="24.57421875" style="169" customWidth="1"/>
    <col min="10" max="10" width="24.00390625" style="169" customWidth="1"/>
    <col min="11" max="11" width="14.421875" style="169" customWidth="1"/>
    <col min="12" max="12" width="15.7109375" style="169" customWidth="1"/>
    <col min="13" max="13" width="20.28125" style="169" customWidth="1"/>
    <col min="14" max="14" width="23.00390625" style="169" customWidth="1"/>
    <col min="15" max="15" width="58.421875" style="169" customWidth="1"/>
    <col min="16" max="16" width="10.8515625" style="169" customWidth="1"/>
    <col min="17" max="17" width="7.00390625" style="169" customWidth="1"/>
    <col min="18" max="18" width="13.00390625" style="169" bestFit="1" customWidth="1"/>
    <col min="19" max="16384" width="9.00390625" style="169" customWidth="1"/>
  </cols>
  <sheetData>
    <row r="1" spans="2:17" ht="75" customHeight="1">
      <c r="B1" s="346" t="s">
        <v>338</v>
      </c>
      <c r="C1" s="346"/>
      <c r="D1" s="346"/>
      <c r="E1" s="346"/>
      <c r="F1" s="346"/>
      <c r="G1" s="346"/>
      <c r="H1" s="346"/>
      <c r="I1" s="346"/>
      <c r="J1" s="346"/>
      <c r="K1" s="346"/>
      <c r="L1" s="346"/>
      <c r="M1" s="346"/>
      <c r="N1" s="346"/>
      <c r="O1" s="165"/>
      <c r="P1" s="165"/>
      <c r="Q1" s="165"/>
    </row>
    <row r="2" spans="2:17" ht="19.5" thickBot="1">
      <c r="B2" s="144"/>
      <c r="C2" s="145"/>
      <c r="D2" s="145"/>
      <c r="E2" s="145"/>
      <c r="F2" s="145"/>
      <c r="G2" s="145"/>
      <c r="H2" s="146"/>
      <c r="I2" s="145"/>
      <c r="J2" s="146"/>
      <c r="K2" s="145"/>
      <c r="L2" s="147"/>
      <c r="M2" s="148"/>
      <c r="N2" s="148"/>
      <c r="O2" s="148"/>
      <c r="P2" s="148"/>
      <c r="Q2" s="148"/>
    </row>
    <row r="3" spans="1:17" s="83" customFormat="1" ht="39" customHeight="1">
      <c r="A3" s="268"/>
      <c r="B3" s="339" t="s">
        <v>2088</v>
      </c>
      <c r="C3" s="334" t="s">
        <v>2089</v>
      </c>
      <c r="D3" s="334" t="s">
        <v>2090</v>
      </c>
      <c r="E3" s="334" t="s">
        <v>2091</v>
      </c>
      <c r="F3" s="337" t="s">
        <v>2092</v>
      </c>
      <c r="G3" s="338"/>
      <c r="H3" s="337" t="s">
        <v>2093</v>
      </c>
      <c r="I3" s="342"/>
      <c r="J3" s="342"/>
      <c r="K3" s="338"/>
      <c r="L3" s="334" t="s">
        <v>2094</v>
      </c>
      <c r="M3" s="337" t="s">
        <v>2095</v>
      </c>
      <c r="N3" s="338"/>
      <c r="O3" s="334" t="s">
        <v>2096</v>
      </c>
      <c r="P3" s="334" t="s">
        <v>2097</v>
      </c>
      <c r="Q3" s="343" t="s">
        <v>2098</v>
      </c>
    </row>
    <row r="4" spans="1:17" s="83" customFormat="1" ht="39" customHeight="1">
      <c r="A4" s="268"/>
      <c r="B4" s="340"/>
      <c r="C4" s="335"/>
      <c r="D4" s="335"/>
      <c r="E4" s="335"/>
      <c r="F4" s="347" t="s">
        <v>2099</v>
      </c>
      <c r="G4" s="347" t="s">
        <v>2100</v>
      </c>
      <c r="H4" s="347" t="s">
        <v>2101</v>
      </c>
      <c r="I4" s="348" t="s">
        <v>2102</v>
      </c>
      <c r="J4" s="349"/>
      <c r="K4" s="350"/>
      <c r="L4" s="335"/>
      <c r="M4" s="347" t="s">
        <v>2103</v>
      </c>
      <c r="N4" s="347" t="s">
        <v>2104</v>
      </c>
      <c r="O4" s="335"/>
      <c r="P4" s="335"/>
      <c r="Q4" s="344"/>
    </row>
    <row r="5" spans="1:17" s="83" customFormat="1" ht="159.75" customHeight="1" thickBot="1">
      <c r="A5" s="268"/>
      <c r="B5" s="341"/>
      <c r="C5" s="336"/>
      <c r="D5" s="336"/>
      <c r="E5" s="336"/>
      <c r="F5" s="336"/>
      <c r="G5" s="336"/>
      <c r="H5" s="336"/>
      <c r="I5" s="158" t="s">
        <v>2105</v>
      </c>
      <c r="J5" s="161" t="s">
        <v>2106</v>
      </c>
      <c r="K5" s="161" t="s">
        <v>2107</v>
      </c>
      <c r="L5" s="336"/>
      <c r="M5" s="336"/>
      <c r="N5" s="336"/>
      <c r="O5" s="336"/>
      <c r="P5" s="336"/>
      <c r="Q5" s="345"/>
    </row>
    <row r="6" spans="1:17" ht="19.5" thickBot="1">
      <c r="A6" s="111"/>
      <c r="B6" s="246">
        <v>1</v>
      </c>
      <c r="C6" s="171">
        <v>2</v>
      </c>
      <c r="D6" s="242">
        <v>3</v>
      </c>
      <c r="E6" s="242">
        <v>4</v>
      </c>
      <c r="F6" s="242">
        <v>5</v>
      </c>
      <c r="G6" s="242">
        <v>6</v>
      </c>
      <c r="H6" s="242">
        <v>7</v>
      </c>
      <c r="I6" s="242">
        <v>8</v>
      </c>
      <c r="J6" s="242">
        <v>10</v>
      </c>
      <c r="K6" s="242">
        <v>11</v>
      </c>
      <c r="L6" s="243">
        <v>12</v>
      </c>
      <c r="M6" s="242">
        <v>13</v>
      </c>
      <c r="N6" s="244">
        <v>14</v>
      </c>
      <c r="O6" s="245">
        <v>15</v>
      </c>
      <c r="P6" s="246">
        <v>16</v>
      </c>
      <c r="Q6" s="247">
        <v>17</v>
      </c>
    </row>
    <row r="7" spans="1:17" s="176" customFormat="1" ht="18.75">
      <c r="A7" s="269"/>
      <c r="B7" s="262"/>
      <c r="C7" s="174" t="s">
        <v>2108</v>
      </c>
      <c r="D7" s="172" t="s">
        <v>2109</v>
      </c>
      <c r="E7" s="172" t="s">
        <v>2109</v>
      </c>
      <c r="F7" s="173">
        <f aca="true" t="shared" si="0" ref="F7:K7">F13+F70+F8</f>
        <v>674927.392909</v>
      </c>
      <c r="G7" s="173">
        <f t="shared" si="0"/>
        <v>673791.408909</v>
      </c>
      <c r="H7" s="173">
        <f t="shared" si="0"/>
        <v>672547.808879</v>
      </c>
      <c r="I7" s="173">
        <f t="shared" si="0"/>
        <v>605280.2418689999</v>
      </c>
      <c r="J7" s="173">
        <f t="shared" si="0"/>
        <v>67253.651761</v>
      </c>
      <c r="K7" s="173">
        <f t="shared" si="0"/>
        <v>80.48400000000001</v>
      </c>
      <c r="L7" s="174" t="s">
        <v>2109</v>
      </c>
      <c r="M7" s="174" t="s">
        <v>2109</v>
      </c>
      <c r="N7" s="174" t="s">
        <v>2109</v>
      </c>
      <c r="O7" s="174"/>
      <c r="P7" s="174" t="s">
        <v>2109</v>
      </c>
      <c r="Q7" s="175" t="s">
        <v>2109</v>
      </c>
    </row>
    <row r="8" spans="1:17" s="228" customFormat="1" ht="18.75">
      <c r="A8" s="70"/>
      <c r="B8" s="256"/>
      <c r="C8" s="256" t="s">
        <v>2111</v>
      </c>
      <c r="D8" s="115"/>
      <c r="E8" s="115"/>
      <c r="F8" s="168">
        <f aca="true" t="shared" si="1" ref="F8:K8">F9+F11</f>
        <v>6865.265</v>
      </c>
      <c r="G8" s="168">
        <f t="shared" si="1"/>
        <v>6865.265</v>
      </c>
      <c r="H8" s="168">
        <f t="shared" si="1"/>
        <v>6335.265</v>
      </c>
      <c r="I8" s="168">
        <f t="shared" si="1"/>
        <v>5701.7390000000005</v>
      </c>
      <c r="J8" s="168">
        <f t="shared" si="1"/>
        <v>633.526</v>
      </c>
      <c r="K8" s="168">
        <f t="shared" si="1"/>
        <v>0</v>
      </c>
      <c r="L8" s="115"/>
      <c r="M8" s="115"/>
      <c r="N8" s="115"/>
      <c r="O8" s="115"/>
      <c r="P8" s="115"/>
      <c r="Q8" s="227"/>
    </row>
    <row r="9" spans="1:17" s="233" customFormat="1" ht="85.5" customHeight="1">
      <c r="A9" s="270"/>
      <c r="B9" s="234"/>
      <c r="C9" s="177" t="s">
        <v>2112</v>
      </c>
      <c r="D9" s="149"/>
      <c r="E9" s="229"/>
      <c r="F9" s="150">
        <f>F10+0</f>
        <v>5367</v>
      </c>
      <c r="G9" s="150">
        <f>G10+0</f>
        <v>5367</v>
      </c>
      <c r="H9" s="150">
        <f>I9+J9</f>
        <v>4837</v>
      </c>
      <c r="I9" s="150">
        <f>I10+0</f>
        <v>4353.3</v>
      </c>
      <c r="J9" s="150">
        <f>J10+0</f>
        <v>483.7</v>
      </c>
      <c r="K9" s="150">
        <f>K10+0</f>
        <v>0</v>
      </c>
      <c r="L9" s="230"/>
      <c r="M9" s="149"/>
      <c r="N9" s="231"/>
      <c r="O9" s="149"/>
      <c r="P9" s="149"/>
      <c r="Q9" s="232"/>
    </row>
    <row r="10" spans="1:17" ht="225">
      <c r="A10" s="111">
        <v>1</v>
      </c>
      <c r="B10" s="136" t="s">
        <v>425</v>
      </c>
      <c r="C10" s="136" t="s">
        <v>422</v>
      </c>
      <c r="D10" s="139" t="s">
        <v>662</v>
      </c>
      <c r="E10" s="139" t="s">
        <v>654</v>
      </c>
      <c r="F10" s="3">
        <v>5367</v>
      </c>
      <c r="G10" s="3">
        <v>5367</v>
      </c>
      <c r="H10" s="3">
        <f>I10+J10</f>
        <v>4837</v>
      </c>
      <c r="I10" s="3">
        <v>4353.3</v>
      </c>
      <c r="J10" s="3">
        <v>483.7</v>
      </c>
      <c r="K10" s="3">
        <v>0</v>
      </c>
      <c r="L10" s="139" t="s">
        <v>2122</v>
      </c>
      <c r="M10" s="139" t="s">
        <v>1673</v>
      </c>
      <c r="N10" s="139" t="s">
        <v>2113</v>
      </c>
      <c r="O10" s="139" t="s">
        <v>268</v>
      </c>
      <c r="P10" s="139"/>
      <c r="Q10" s="152"/>
    </row>
    <row r="11" spans="1:17" s="233" customFormat="1" ht="87.75" customHeight="1">
      <c r="A11" s="270"/>
      <c r="B11" s="234"/>
      <c r="C11" s="177" t="s">
        <v>2114</v>
      </c>
      <c r="D11" s="149"/>
      <c r="E11" s="229"/>
      <c r="F11" s="150">
        <f aca="true" t="shared" si="2" ref="F11:K11">F12+0</f>
        <v>1498.265</v>
      </c>
      <c r="G11" s="150">
        <f t="shared" si="2"/>
        <v>1498.265</v>
      </c>
      <c r="H11" s="150">
        <f t="shared" si="2"/>
        <v>1498.265</v>
      </c>
      <c r="I11" s="150">
        <f t="shared" si="2"/>
        <v>1348.439</v>
      </c>
      <c r="J11" s="150">
        <f t="shared" si="2"/>
        <v>149.826</v>
      </c>
      <c r="K11" s="150">
        <f t="shared" si="2"/>
        <v>0</v>
      </c>
      <c r="L11" s="230"/>
      <c r="M11" s="149"/>
      <c r="N11" s="231"/>
      <c r="O11" s="149"/>
      <c r="P11" s="149"/>
      <c r="Q11" s="232"/>
    </row>
    <row r="12" spans="1:17" ht="189" customHeight="1">
      <c r="A12" s="111">
        <v>2</v>
      </c>
      <c r="B12" s="136" t="s">
        <v>426</v>
      </c>
      <c r="C12" s="136" t="s">
        <v>2115</v>
      </c>
      <c r="D12" s="139">
        <v>2017</v>
      </c>
      <c r="E12" s="139" t="s">
        <v>2116</v>
      </c>
      <c r="F12" s="3">
        <v>1498.265</v>
      </c>
      <c r="G12" s="3">
        <v>1498.265</v>
      </c>
      <c r="H12" s="3">
        <v>1498.265</v>
      </c>
      <c r="I12" s="3">
        <v>1348.439</v>
      </c>
      <c r="J12" s="3">
        <v>149.826</v>
      </c>
      <c r="K12" s="3">
        <v>0</v>
      </c>
      <c r="L12" s="134" t="s">
        <v>2122</v>
      </c>
      <c r="M12" s="4" t="s">
        <v>340</v>
      </c>
      <c r="N12" s="139" t="s">
        <v>2117</v>
      </c>
      <c r="O12" s="139" t="s">
        <v>269</v>
      </c>
      <c r="P12" s="139"/>
      <c r="Q12" s="152"/>
    </row>
    <row r="13" spans="1:17" s="176" customFormat="1" ht="18.75">
      <c r="A13" s="269"/>
      <c r="B13" s="181"/>
      <c r="C13" s="181" t="s">
        <v>2118</v>
      </c>
      <c r="D13" s="45"/>
      <c r="E13" s="45"/>
      <c r="F13" s="182">
        <f aca="true" t="shared" si="3" ref="F13:K13">F41+F57+F14</f>
        <v>229692.65743900003</v>
      </c>
      <c r="G13" s="182">
        <f t="shared" si="3"/>
        <v>229681.74043900002</v>
      </c>
      <c r="H13" s="182">
        <f t="shared" si="3"/>
        <v>228968.140439</v>
      </c>
      <c r="I13" s="182">
        <f t="shared" si="3"/>
        <v>206071.08428999997</v>
      </c>
      <c r="J13" s="182">
        <f t="shared" si="3"/>
        <v>22897.055200000003</v>
      </c>
      <c r="K13" s="182">
        <f t="shared" si="3"/>
        <v>66.569</v>
      </c>
      <c r="L13" s="45"/>
      <c r="M13" s="45"/>
      <c r="N13" s="45"/>
      <c r="O13" s="45"/>
      <c r="P13" s="45"/>
      <c r="Q13" s="183"/>
    </row>
    <row r="14" spans="1:17" s="233" customFormat="1" ht="18.75">
      <c r="A14" s="270"/>
      <c r="B14" s="234"/>
      <c r="C14" s="177" t="s">
        <v>1487</v>
      </c>
      <c r="D14" s="149"/>
      <c r="E14" s="229"/>
      <c r="F14" s="150">
        <f aca="true" t="shared" si="4" ref="F14:K14">SUM(F15:F40)</f>
        <v>109363.43400000001</v>
      </c>
      <c r="G14" s="150">
        <f t="shared" si="4"/>
        <v>109363.43400000001</v>
      </c>
      <c r="H14" s="150">
        <f t="shared" si="4"/>
        <v>109363.43400000001</v>
      </c>
      <c r="I14" s="150">
        <f t="shared" si="4"/>
        <v>98427.08679999999</v>
      </c>
      <c r="J14" s="150">
        <f t="shared" si="4"/>
        <v>10936.346200000002</v>
      </c>
      <c r="K14" s="150">
        <f t="shared" si="4"/>
        <v>0</v>
      </c>
      <c r="L14" s="230"/>
      <c r="M14" s="149"/>
      <c r="N14" s="231"/>
      <c r="O14" s="149"/>
      <c r="P14" s="149"/>
      <c r="Q14" s="232"/>
    </row>
    <row r="15" spans="1:17" ht="168.75">
      <c r="A15" s="111">
        <v>3</v>
      </c>
      <c r="B15" s="136" t="s">
        <v>427</v>
      </c>
      <c r="C15" s="185" t="s">
        <v>1623</v>
      </c>
      <c r="D15" s="139">
        <v>2017</v>
      </c>
      <c r="E15" s="10" t="s">
        <v>803</v>
      </c>
      <c r="F15" s="7">
        <v>3111.947</v>
      </c>
      <c r="G15" s="7">
        <v>3111.947</v>
      </c>
      <c r="H15" s="7">
        <v>3111.947</v>
      </c>
      <c r="I15" s="7">
        <f aca="true" t="shared" si="5" ref="I15:I21">H15*0.9</f>
        <v>2800.7523</v>
      </c>
      <c r="J15" s="7">
        <f aca="true" t="shared" si="6" ref="J15:J29">H15*0.1</f>
        <v>311.1947</v>
      </c>
      <c r="K15" s="7">
        <v>0</v>
      </c>
      <c r="L15" s="139" t="s">
        <v>2122</v>
      </c>
      <c r="M15" s="46" t="s">
        <v>410</v>
      </c>
      <c r="N15" s="46" t="s">
        <v>377</v>
      </c>
      <c r="O15" s="139" t="s">
        <v>279</v>
      </c>
      <c r="P15" s="139"/>
      <c r="Q15" s="152"/>
    </row>
    <row r="16" spans="1:17" ht="168.75">
      <c r="A16" s="111">
        <v>4</v>
      </c>
      <c r="B16" s="136" t="s">
        <v>428</v>
      </c>
      <c r="C16" s="103" t="s">
        <v>1488</v>
      </c>
      <c r="D16" s="139">
        <v>2017</v>
      </c>
      <c r="E16" s="10" t="s">
        <v>408</v>
      </c>
      <c r="F16" s="7">
        <v>2041.848</v>
      </c>
      <c r="G16" s="7">
        <v>2041.848</v>
      </c>
      <c r="H16" s="7">
        <v>2041.848</v>
      </c>
      <c r="I16" s="7">
        <f t="shared" si="5"/>
        <v>1837.6632</v>
      </c>
      <c r="J16" s="7">
        <f t="shared" si="6"/>
        <v>204.1848</v>
      </c>
      <c r="K16" s="7">
        <v>0</v>
      </c>
      <c r="L16" s="139" t="s">
        <v>2122</v>
      </c>
      <c r="M16" s="46" t="s">
        <v>411</v>
      </c>
      <c r="N16" s="46" t="s">
        <v>409</v>
      </c>
      <c r="O16" s="139" t="s">
        <v>280</v>
      </c>
      <c r="P16" s="139"/>
      <c r="Q16" s="152"/>
    </row>
    <row r="17" spans="1:17" ht="168.75">
      <c r="A17" s="111">
        <v>5</v>
      </c>
      <c r="B17" s="136" t="s">
        <v>429</v>
      </c>
      <c r="C17" s="103" t="s">
        <v>1489</v>
      </c>
      <c r="D17" s="139">
        <v>2017</v>
      </c>
      <c r="E17" s="10" t="s">
        <v>380</v>
      </c>
      <c r="F17" s="7">
        <v>64614.118</v>
      </c>
      <c r="G17" s="7">
        <v>64614.118</v>
      </c>
      <c r="H17" s="7">
        <v>64614.118</v>
      </c>
      <c r="I17" s="7">
        <f t="shared" si="5"/>
        <v>58152.7062</v>
      </c>
      <c r="J17" s="7">
        <f t="shared" si="6"/>
        <v>6461.411800000001</v>
      </c>
      <c r="K17" s="7">
        <v>0</v>
      </c>
      <c r="L17" s="139" t="s">
        <v>2122</v>
      </c>
      <c r="M17" s="46" t="s">
        <v>412</v>
      </c>
      <c r="N17" s="46" t="s">
        <v>381</v>
      </c>
      <c r="O17" s="139" t="s">
        <v>274</v>
      </c>
      <c r="P17" s="139"/>
      <c r="Q17" s="152"/>
    </row>
    <row r="18" spans="1:17" ht="168.75">
      <c r="A18" s="111">
        <v>6</v>
      </c>
      <c r="B18" s="136" t="s">
        <v>430</v>
      </c>
      <c r="C18" s="121" t="s">
        <v>334</v>
      </c>
      <c r="D18" s="139">
        <v>2017</v>
      </c>
      <c r="E18" s="10" t="s">
        <v>379</v>
      </c>
      <c r="F18" s="7">
        <v>164.909</v>
      </c>
      <c r="G18" s="7">
        <v>164.909</v>
      </c>
      <c r="H18" s="7">
        <v>164.909</v>
      </c>
      <c r="I18" s="7">
        <f t="shared" si="5"/>
        <v>148.4181</v>
      </c>
      <c r="J18" s="7">
        <f t="shared" si="6"/>
        <v>16.4909</v>
      </c>
      <c r="K18" s="7">
        <v>0</v>
      </c>
      <c r="L18" s="139" t="s">
        <v>2122</v>
      </c>
      <c r="M18" s="46" t="s">
        <v>413</v>
      </c>
      <c r="N18" s="46" t="s">
        <v>372</v>
      </c>
      <c r="O18" s="139" t="s">
        <v>290</v>
      </c>
      <c r="P18" s="139"/>
      <c r="Q18" s="152"/>
    </row>
    <row r="19" spans="1:17" ht="168.75">
      <c r="A19" s="111">
        <v>7</v>
      </c>
      <c r="B19" s="136" t="s">
        <v>431</v>
      </c>
      <c r="C19" s="103" t="s">
        <v>972</v>
      </c>
      <c r="D19" s="139">
        <v>2017</v>
      </c>
      <c r="E19" s="10" t="s">
        <v>811</v>
      </c>
      <c r="F19" s="7">
        <v>407.96</v>
      </c>
      <c r="G19" s="7">
        <v>407.96</v>
      </c>
      <c r="H19" s="7">
        <v>407.96</v>
      </c>
      <c r="I19" s="7">
        <f t="shared" si="5"/>
        <v>367.164</v>
      </c>
      <c r="J19" s="7">
        <f t="shared" si="6"/>
        <v>40.796</v>
      </c>
      <c r="K19" s="7">
        <v>0</v>
      </c>
      <c r="L19" s="139" t="s">
        <v>2122</v>
      </c>
      <c r="M19" s="46" t="s">
        <v>414</v>
      </c>
      <c r="N19" s="46" t="s">
        <v>373</v>
      </c>
      <c r="O19" s="139" t="s">
        <v>290</v>
      </c>
      <c r="P19" s="139"/>
      <c r="Q19" s="152"/>
    </row>
    <row r="20" spans="1:17" ht="168.75">
      <c r="A20" s="111">
        <v>8</v>
      </c>
      <c r="B20" s="136" t="s">
        <v>432</v>
      </c>
      <c r="C20" s="103" t="s">
        <v>973</v>
      </c>
      <c r="D20" s="139">
        <v>2017</v>
      </c>
      <c r="E20" s="10" t="s">
        <v>813</v>
      </c>
      <c r="F20" s="7">
        <v>146.528</v>
      </c>
      <c r="G20" s="7">
        <v>146.528</v>
      </c>
      <c r="H20" s="7">
        <v>146.528</v>
      </c>
      <c r="I20" s="7">
        <f t="shared" si="5"/>
        <v>131.8752</v>
      </c>
      <c r="J20" s="7">
        <f t="shared" si="6"/>
        <v>14.6528</v>
      </c>
      <c r="K20" s="7">
        <v>0</v>
      </c>
      <c r="L20" s="139" t="s">
        <v>2122</v>
      </c>
      <c r="M20" s="46" t="s">
        <v>415</v>
      </c>
      <c r="N20" s="46" t="s">
        <v>375</v>
      </c>
      <c r="O20" s="139" t="s">
        <v>290</v>
      </c>
      <c r="P20" s="139"/>
      <c r="Q20" s="152"/>
    </row>
    <row r="21" spans="1:17" ht="168.75">
      <c r="A21" s="111">
        <v>9</v>
      </c>
      <c r="B21" s="136" t="s">
        <v>433</v>
      </c>
      <c r="C21" s="103" t="s">
        <v>1624</v>
      </c>
      <c r="D21" s="139">
        <v>2017</v>
      </c>
      <c r="E21" s="10" t="s">
        <v>379</v>
      </c>
      <c r="F21" s="7">
        <v>283.042</v>
      </c>
      <c r="G21" s="7">
        <v>283.042</v>
      </c>
      <c r="H21" s="7">
        <v>283.042</v>
      </c>
      <c r="I21" s="7">
        <f t="shared" si="5"/>
        <v>254.7378</v>
      </c>
      <c r="J21" s="7">
        <f t="shared" si="6"/>
        <v>28.304199999999998</v>
      </c>
      <c r="K21" s="7">
        <v>0</v>
      </c>
      <c r="L21" s="139" t="s">
        <v>2122</v>
      </c>
      <c r="M21" s="46" t="s">
        <v>416</v>
      </c>
      <c r="N21" s="46" t="s">
        <v>376</v>
      </c>
      <c r="O21" s="139" t="s">
        <v>290</v>
      </c>
      <c r="P21" s="139"/>
      <c r="Q21" s="152"/>
    </row>
    <row r="22" spans="1:17" ht="168.75">
      <c r="A22" s="111">
        <v>10</v>
      </c>
      <c r="B22" s="136" t="s">
        <v>434</v>
      </c>
      <c r="C22" s="121" t="s">
        <v>335</v>
      </c>
      <c r="D22" s="139">
        <v>2017</v>
      </c>
      <c r="E22" s="10" t="s">
        <v>379</v>
      </c>
      <c r="F22" s="7">
        <v>425.915</v>
      </c>
      <c r="G22" s="7">
        <v>425.915</v>
      </c>
      <c r="H22" s="7">
        <v>425.915</v>
      </c>
      <c r="I22" s="7">
        <v>383.323</v>
      </c>
      <c r="J22" s="7">
        <f t="shared" si="6"/>
        <v>42.5915</v>
      </c>
      <c r="K22" s="7">
        <v>0</v>
      </c>
      <c r="L22" s="139" t="s">
        <v>2122</v>
      </c>
      <c r="M22" s="46" t="s">
        <v>417</v>
      </c>
      <c r="N22" s="46" t="s">
        <v>378</v>
      </c>
      <c r="O22" s="139" t="s">
        <v>290</v>
      </c>
      <c r="P22" s="139"/>
      <c r="Q22" s="152"/>
    </row>
    <row r="23" spans="1:17" ht="168.75">
      <c r="A23" s="111">
        <v>11</v>
      </c>
      <c r="B23" s="136" t="s">
        <v>435</v>
      </c>
      <c r="C23" s="103" t="s">
        <v>1625</v>
      </c>
      <c r="D23" s="139">
        <v>2017</v>
      </c>
      <c r="E23" s="10" t="s">
        <v>813</v>
      </c>
      <c r="F23" s="7">
        <v>111.998</v>
      </c>
      <c r="G23" s="7">
        <v>111.998</v>
      </c>
      <c r="H23" s="7">
        <v>111.998</v>
      </c>
      <c r="I23" s="7">
        <f aca="true" t="shared" si="7" ref="I23:I29">H23*0.9</f>
        <v>100.79820000000001</v>
      </c>
      <c r="J23" s="7">
        <f t="shared" si="6"/>
        <v>11.199800000000002</v>
      </c>
      <c r="K23" s="7">
        <v>0</v>
      </c>
      <c r="L23" s="139" t="s">
        <v>2122</v>
      </c>
      <c r="M23" s="46" t="s">
        <v>418</v>
      </c>
      <c r="N23" s="46" t="s">
        <v>374</v>
      </c>
      <c r="O23" s="139" t="s">
        <v>290</v>
      </c>
      <c r="P23" s="139"/>
      <c r="Q23" s="152"/>
    </row>
    <row r="24" spans="1:17" ht="168.75">
      <c r="A24" s="111">
        <v>12</v>
      </c>
      <c r="B24" s="136" t="s">
        <v>436</v>
      </c>
      <c r="C24" s="103" t="s">
        <v>1490</v>
      </c>
      <c r="D24" s="139">
        <v>2017</v>
      </c>
      <c r="E24" s="10" t="s">
        <v>804</v>
      </c>
      <c r="F24" s="7">
        <v>1499.867</v>
      </c>
      <c r="G24" s="7">
        <v>1499.867</v>
      </c>
      <c r="H24" s="7">
        <v>1499.867</v>
      </c>
      <c r="I24" s="7">
        <f t="shared" si="7"/>
        <v>1349.8803</v>
      </c>
      <c r="J24" s="7">
        <f t="shared" si="6"/>
        <v>149.9867</v>
      </c>
      <c r="K24" s="7">
        <v>0</v>
      </c>
      <c r="L24" s="139" t="s">
        <v>2122</v>
      </c>
      <c r="M24" s="46" t="s">
        <v>360</v>
      </c>
      <c r="N24" s="46" t="s">
        <v>354</v>
      </c>
      <c r="O24" s="139" t="s">
        <v>275</v>
      </c>
      <c r="P24" s="139"/>
      <c r="Q24" s="152"/>
    </row>
    <row r="25" spans="1:17" ht="168.75">
      <c r="A25" s="111">
        <v>13</v>
      </c>
      <c r="B25" s="136" t="s">
        <v>437</v>
      </c>
      <c r="C25" s="103" t="s">
        <v>1491</v>
      </c>
      <c r="D25" s="139">
        <v>2017</v>
      </c>
      <c r="E25" s="10" t="s">
        <v>805</v>
      </c>
      <c r="F25" s="7">
        <v>1499.972</v>
      </c>
      <c r="G25" s="7">
        <v>1499.972</v>
      </c>
      <c r="H25" s="7">
        <v>1499.972</v>
      </c>
      <c r="I25" s="7">
        <v>1349.974</v>
      </c>
      <c r="J25" s="7">
        <v>149.998</v>
      </c>
      <c r="K25" s="7">
        <v>0</v>
      </c>
      <c r="L25" s="139" t="s">
        <v>2122</v>
      </c>
      <c r="M25" s="46" t="s">
        <v>359</v>
      </c>
      <c r="N25" s="46" t="s">
        <v>354</v>
      </c>
      <c r="O25" s="139" t="s">
        <v>275</v>
      </c>
      <c r="P25" s="139"/>
      <c r="Q25" s="152"/>
    </row>
    <row r="26" spans="1:17" ht="168.75">
      <c r="A26" s="111">
        <v>14</v>
      </c>
      <c r="B26" s="136" t="s">
        <v>438</v>
      </c>
      <c r="C26" s="103" t="s">
        <v>1492</v>
      </c>
      <c r="D26" s="139">
        <v>2017</v>
      </c>
      <c r="E26" s="10" t="s">
        <v>804</v>
      </c>
      <c r="F26" s="7">
        <v>1499.91</v>
      </c>
      <c r="G26" s="7">
        <v>1499.91</v>
      </c>
      <c r="H26" s="7">
        <v>1499.91</v>
      </c>
      <c r="I26" s="7">
        <f t="shared" si="7"/>
        <v>1349.919</v>
      </c>
      <c r="J26" s="7">
        <f t="shared" si="6"/>
        <v>149.991</v>
      </c>
      <c r="K26" s="7">
        <v>0</v>
      </c>
      <c r="L26" s="139" t="s">
        <v>2122</v>
      </c>
      <c r="M26" s="46" t="s">
        <v>358</v>
      </c>
      <c r="N26" s="46" t="s">
        <v>352</v>
      </c>
      <c r="O26" s="139" t="s">
        <v>275</v>
      </c>
      <c r="P26" s="139"/>
      <c r="Q26" s="152"/>
    </row>
    <row r="27" spans="1:17" ht="168.75">
      <c r="A27" s="111">
        <v>15</v>
      </c>
      <c r="B27" s="136" t="s">
        <v>439</v>
      </c>
      <c r="C27" s="103" t="s">
        <v>1493</v>
      </c>
      <c r="D27" s="139">
        <v>2017</v>
      </c>
      <c r="E27" s="10" t="s">
        <v>807</v>
      </c>
      <c r="F27" s="7">
        <v>1499.693</v>
      </c>
      <c r="G27" s="7">
        <v>1499.693</v>
      </c>
      <c r="H27" s="7">
        <v>1499.693</v>
      </c>
      <c r="I27" s="7">
        <v>1349.723</v>
      </c>
      <c r="J27" s="7">
        <v>149.97</v>
      </c>
      <c r="K27" s="7">
        <v>0</v>
      </c>
      <c r="L27" s="139" t="s">
        <v>2122</v>
      </c>
      <c r="M27" s="46" t="s">
        <v>357</v>
      </c>
      <c r="N27" s="46" t="s">
        <v>352</v>
      </c>
      <c r="O27" s="139" t="s">
        <v>275</v>
      </c>
      <c r="P27" s="139"/>
      <c r="Q27" s="152"/>
    </row>
    <row r="28" spans="1:17" ht="168.75">
      <c r="A28" s="111">
        <v>16</v>
      </c>
      <c r="B28" s="136" t="s">
        <v>440</v>
      </c>
      <c r="C28" s="103" t="s">
        <v>1494</v>
      </c>
      <c r="D28" s="139">
        <v>2017</v>
      </c>
      <c r="E28" s="10" t="s">
        <v>808</v>
      </c>
      <c r="F28" s="7">
        <v>1498.039</v>
      </c>
      <c r="G28" s="7">
        <v>1498.039</v>
      </c>
      <c r="H28" s="7">
        <v>1498.039</v>
      </c>
      <c r="I28" s="7">
        <f t="shared" si="7"/>
        <v>1348.2351</v>
      </c>
      <c r="J28" s="7">
        <f t="shared" si="6"/>
        <v>149.8039</v>
      </c>
      <c r="K28" s="7">
        <v>0</v>
      </c>
      <c r="L28" s="139" t="s">
        <v>2122</v>
      </c>
      <c r="M28" s="46" t="s">
        <v>356</v>
      </c>
      <c r="N28" s="46" t="s">
        <v>352</v>
      </c>
      <c r="O28" s="139" t="s">
        <v>275</v>
      </c>
      <c r="P28" s="139"/>
      <c r="Q28" s="152"/>
    </row>
    <row r="29" spans="1:17" ht="168.75">
      <c r="A29" s="111">
        <v>17</v>
      </c>
      <c r="B29" s="136" t="s">
        <v>441</v>
      </c>
      <c r="C29" s="103" t="s">
        <v>1495</v>
      </c>
      <c r="D29" s="139">
        <v>2017</v>
      </c>
      <c r="E29" s="10" t="s">
        <v>802</v>
      </c>
      <c r="F29" s="7">
        <v>11912</v>
      </c>
      <c r="G29" s="7">
        <v>11912</v>
      </c>
      <c r="H29" s="7">
        <v>11912</v>
      </c>
      <c r="I29" s="7">
        <f t="shared" si="7"/>
        <v>10720.800000000001</v>
      </c>
      <c r="J29" s="7">
        <f t="shared" si="6"/>
        <v>1191.2</v>
      </c>
      <c r="K29" s="7">
        <v>0</v>
      </c>
      <c r="L29" s="139" t="s">
        <v>2122</v>
      </c>
      <c r="M29" s="46" t="s">
        <v>365</v>
      </c>
      <c r="N29" s="46" t="s">
        <v>366</v>
      </c>
      <c r="O29" s="139" t="s">
        <v>275</v>
      </c>
      <c r="P29" s="139"/>
      <c r="Q29" s="152"/>
    </row>
    <row r="30" spans="1:17" ht="168.75">
      <c r="A30" s="111">
        <v>18</v>
      </c>
      <c r="B30" s="136" t="s">
        <v>442</v>
      </c>
      <c r="C30" s="103" t="s">
        <v>1496</v>
      </c>
      <c r="D30" s="139">
        <v>2017</v>
      </c>
      <c r="E30" s="10" t="s">
        <v>804</v>
      </c>
      <c r="F30" s="7">
        <v>1498.574</v>
      </c>
      <c r="G30" s="7">
        <v>1498.574</v>
      </c>
      <c r="H30" s="7">
        <v>1498.574</v>
      </c>
      <c r="I30" s="7">
        <v>1348.716</v>
      </c>
      <c r="J30" s="7">
        <v>149.858</v>
      </c>
      <c r="K30" s="7">
        <v>0</v>
      </c>
      <c r="L30" s="139" t="s">
        <v>2122</v>
      </c>
      <c r="M30" s="46" t="s">
        <v>367</v>
      </c>
      <c r="N30" s="46" t="s">
        <v>352</v>
      </c>
      <c r="O30" s="139" t="s">
        <v>275</v>
      </c>
      <c r="P30" s="139"/>
      <c r="Q30" s="152"/>
    </row>
    <row r="31" spans="1:17" ht="168.75">
      <c r="A31" s="111">
        <v>19</v>
      </c>
      <c r="B31" s="136" t="s">
        <v>443</v>
      </c>
      <c r="C31" s="103" t="s">
        <v>1497</v>
      </c>
      <c r="D31" s="139">
        <v>2017</v>
      </c>
      <c r="E31" s="10" t="s">
        <v>804</v>
      </c>
      <c r="F31" s="7">
        <v>1499.977</v>
      </c>
      <c r="G31" s="7">
        <v>1499.977</v>
      </c>
      <c r="H31" s="7">
        <v>1499.977</v>
      </c>
      <c r="I31" s="7">
        <f aca="true" t="shared" si="8" ref="I31:I40">H31*0.9</f>
        <v>1349.9793000000002</v>
      </c>
      <c r="J31" s="7">
        <f aca="true" t="shared" si="9" ref="J31:J40">H31*0.1</f>
        <v>149.9977</v>
      </c>
      <c r="K31" s="7">
        <v>0</v>
      </c>
      <c r="L31" s="139" t="s">
        <v>2122</v>
      </c>
      <c r="M31" s="46" t="s">
        <v>364</v>
      </c>
      <c r="N31" s="46" t="s">
        <v>352</v>
      </c>
      <c r="O31" s="139" t="s">
        <v>275</v>
      </c>
      <c r="P31" s="139"/>
      <c r="Q31" s="152"/>
    </row>
    <row r="32" spans="1:17" ht="168.75">
      <c r="A32" s="111">
        <v>20</v>
      </c>
      <c r="B32" s="136" t="s">
        <v>444</v>
      </c>
      <c r="C32" s="103" t="s">
        <v>1498</v>
      </c>
      <c r="D32" s="139">
        <v>2017</v>
      </c>
      <c r="E32" s="10" t="s">
        <v>809</v>
      </c>
      <c r="F32" s="7">
        <v>852.33</v>
      </c>
      <c r="G32" s="7">
        <v>852.33</v>
      </c>
      <c r="H32" s="7">
        <v>852.33</v>
      </c>
      <c r="I32" s="7">
        <f t="shared" si="8"/>
        <v>767.0970000000001</v>
      </c>
      <c r="J32" s="7">
        <f t="shared" si="9"/>
        <v>85.233</v>
      </c>
      <c r="K32" s="7">
        <v>0</v>
      </c>
      <c r="L32" s="139" t="s">
        <v>2122</v>
      </c>
      <c r="M32" s="46" t="s">
        <v>363</v>
      </c>
      <c r="N32" s="46" t="s">
        <v>354</v>
      </c>
      <c r="O32" s="139" t="s">
        <v>289</v>
      </c>
      <c r="P32" s="139"/>
      <c r="Q32" s="152"/>
    </row>
    <row r="33" spans="1:17" ht="168.75">
      <c r="A33" s="111">
        <v>21</v>
      </c>
      <c r="B33" s="136" t="s">
        <v>445</v>
      </c>
      <c r="C33" s="103" t="s">
        <v>1499</v>
      </c>
      <c r="D33" s="139">
        <v>2017</v>
      </c>
      <c r="E33" s="10" t="s">
        <v>805</v>
      </c>
      <c r="F33" s="7">
        <v>1499.968</v>
      </c>
      <c r="G33" s="7">
        <v>1499.968</v>
      </c>
      <c r="H33" s="7">
        <v>1499.968</v>
      </c>
      <c r="I33" s="7">
        <f t="shared" si="8"/>
        <v>1349.9712000000002</v>
      </c>
      <c r="J33" s="7">
        <f t="shared" si="9"/>
        <v>149.9968</v>
      </c>
      <c r="K33" s="7">
        <v>0</v>
      </c>
      <c r="L33" s="139" t="s">
        <v>2122</v>
      </c>
      <c r="M33" s="46" t="s">
        <v>362</v>
      </c>
      <c r="N33" s="46" t="s">
        <v>354</v>
      </c>
      <c r="O33" s="139" t="s">
        <v>275</v>
      </c>
      <c r="P33" s="139"/>
      <c r="Q33" s="152"/>
    </row>
    <row r="34" spans="1:17" ht="168.75">
      <c r="A34" s="111">
        <v>22</v>
      </c>
      <c r="B34" s="136" t="s">
        <v>446</v>
      </c>
      <c r="C34" s="103" t="s">
        <v>1500</v>
      </c>
      <c r="D34" s="139">
        <v>2017</v>
      </c>
      <c r="E34" s="10" t="s">
        <v>810</v>
      </c>
      <c r="F34" s="7">
        <v>654.305</v>
      </c>
      <c r="G34" s="7">
        <v>654.305</v>
      </c>
      <c r="H34" s="7">
        <v>654.305</v>
      </c>
      <c r="I34" s="7">
        <v>588.874</v>
      </c>
      <c r="J34" s="7">
        <f t="shared" si="9"/>
        <v>65.4305</v>
      </c>
      <c r="K34" s="7">
        <v>0</v>
      </c>
      <c r="L34" s="139" t="s">
        <v>2122</v>
      </c>
      <c r="M34" s="46" t="s">
        <v>353</v>
      </c>
      <c r="N34" s="46" t="s">
        <v>354</v>
      </c>
      <c r="O34" s="139" t="s">
        <v>289</v>
      </c>
      <c r="P34" s="139"/>
      <c r="Q34" s="152"/>
    </row>
    <row r="35" spans="1:17" ht="168.75">
      <c r="A35" s="111">
        <v>23</v>
      </c>
      <c r="B35" s="136" t="s">
        <v>447</v>
      </c>
      <c r="C35" s="103" t="s">
        <v>1501</v>
      </c>
      <c r="D35" s="139">
        <v>2017</v>
      </c>
      <c r="E35" s="10" t="s">
        <v>812</v>
      </c>
      <c r="F35" s="7">
        <v>346.763</v>
      </c>
      <c r="G35" s="7">
        <v>346.763</v>
      </c>
      <c r="H35" s="7">
        <v>346.763</v>
      </c>
      <c r="I35" s="7">
        <v>312.086</v>
      </c>
      <c r="J35" s="7">
        <v>34.677</v>
      </c>
      <c r="K35" s="7">
        <v>0</v>
      </c>
      <c r="L35" s="139" t="s">
        <v>2122</v>
      </c>
      <c r="M35" s="46" t="s">
        <v>355</v>
      </c>
      <c r="N35" s="46" t="s">
        <v>354</v>
      </c>
      <c r="O35" s="139" t="s">
        <v>291</v>
      </c>
      <c r="P35" s="139"/>
      <c r="Q35" s="152"/>
    </row>
    <row r="36" spans="1:17" ht="168.75">
      <c r="A36" s="111">
        <v>24</v>
      </c>
      <c r="B36" s="136" t="s">
        <v>448</v>
      </c>
      <c r="C36" s="103" t="s">
        <v>1502</v>
      </c>
      <c r="D36" s="139">
        <v>2017</v>
      </c>
      <c r="E36" s="10" t="s">
        <v>806</v>
      </c>
      <c r="F36" s="7">
        <v>1499.917</v>
      </c>
      <c r="G36" s="7">
        <v>1499.917</v>
      </c>
      <c r="H36" s="7">
        <v>1499.917</v>
      </c>
      <c r="I36" s="7">
        <f t="shared" si="8"/>
        <v>1349.9252999999999</v>
      </c>
      <c r="J36" s="7">
        <f t="shared" si="9"/>
        <v>149.9917</v>
      </c>
      <c r="K36" s="7">
        <v>0</v>
      </c>
      <c r="L36" s="139" t="s">
        <v>2122</v>
      </c>
      <c r="M36" s="46" t="s">
        <v>361</v>
      </c>
      <c r="N36" s="46" t="s">
        <v>354</v>
      </c>
      <c r="O36" s="139" t="s">
        <v>275</v>
      </c>
      <c r="P36" s="139"/>
      <c r="Q36" s="152"/>
    </row>
    <row r="37" spans="1:17" ht="300">
      <c r="A37" s="111">
        <v>25</v>
      </c>
      <c r="B37" s="136" t="s">
        <v>449</v>
      </c>
      <c r="C37" s="103" t="s">
        <v>1626</v>
      </c>
      <c r="D37" s="139">
        <v>2017</v>
      </c>
      <c r="E37" s="34" t="s">
        <v>287</v>
      </c>
      <c r="F37" s="3">
        <v>1098.854</v>
      </c>
      <c r="G37" s="3">
        <v>1098.854</v>
      </c>
      <c r="H37" s="3">
        <v>1098.854</v>
      </c>
      <c r="I37" s="3">
        <f>H37*0.9</f>
        <v>988.9686</v>
      </c>
      <c r="J37" s="3">
        <f t="shared" si="9"/>
        <v>109.8854</v>
      </c>
      <c r="K37" s="131">
        <v>0</v>
      </c>
      <c r="L37" s="139" t="s">
        <v>2122</v>
      </c>
      <c r="M37" s="6" t="s">
        <v>419</v>
      </c>
      <c r="N37" s="6" t="s">
        <v>420</v>
      </c>
      <c r="O37" s="139" t="s">
        <v>288</v>
      </c>
      <c r="P37" s="139"/>
      <c r="Q37" s="152"/>
    </row>
    <row r="38" spans="1:17" ht="112.5">
      <c r="A38" s="111">
        <v>26</v>
      </c>
      <c r="B38" s="136" t="s">
        <v>450</v>
      </c>
      <c r="C38" s="103" t="s">
        <v>1503</v>
      </c>
      <c r="D38" s="139">
        <v>2017</v>
      </c>
      <c r="E38" s="34" t="s">
        <v>285</v>
      </c>
      <c r="F38" s="3">
        <v>1320</v>
      </c>
      <c r="G38" s="3">
        <v>1320</v>
      </c>
      <c r="H38" s="3">
        <v>1320</v>
      </c>
      <c r="I38" s="3">
        <f>H38*0.9</f>
        <v>1188</v>
      </c>
      <c r="J38" s="3">
        <f t="shared" si="9"/>
        <v>132</v>
      </c>
      <c r="K38" s="131">
        <v>0</v>
      </c>
      <c r="L38" s="139" t="s">
        <v>2122</v>
      </c>
      <c r="M38" s="139" t="s">
        <v>1670</v>
      </c>
      <c r="N38" s="34" t="s">
        <v>1670</v>
      </c>
      <c r="O38" s="139" t="s">
        <v>286</v>
      </c>
      <c r="P38" s="139"/>
      <c r="Q38" s="152"/>
    </row>
    <row r="39" spans="1:17" ht="75">
      <c r="A39" s="111">
        <v>27</v>
      </c>
      <c r="B39" s="136" t="s">
        <v>451</v>
      </c>
      <c r="C39" s="103" t="s">
        <v>1504</v>
      </c>
      <c r="D39" s="139">
        <v>2017</v>
      </c>
      <c r="E39" s="10" t="s">
        <v>370</v>
      </c>
      <c r="F39" s="7">
        <v>4275</v>
      </c>
      <c r="G39" s="7">
        <v>4275</v>
      </c>
      <c r="H39" s="7">
        <v>4275</v>
      </c>
      <c r="I39" s="7">
        <f t="shared" si="8"/>
        <v>3847.5</v>
      </c>
      <c r="J39" s="7">
        <f t="shared" si="9"/>
        <v>427.5</v>
      </c>
      <c r="K39" s="7">
        <v>0</v>
      </c>
      <c r="L39" s="139" t="s">
        <v>2122</v>
      </c>
      <c r="M39" s="139" t="s">
        <v>1670</v>
      </c>
      <c r="N39" s="48" t="s">
        <v>1670</v>
      </c>
      <c r="O39" s="139" t="s">
        <v>277</v>
      </c>
      <c r="P39" s="139"/>
      <c r="Q39" s="152"/>
    </row>
    <row r="40" spans="1:17" ht="131.25">
      <c r="A40" s="111">
        <v>28</v>
      </c>
      <c r="B40" s="136" t="s">
        <v>452</v>
      </c>
      <c r="C40" s="103" t="s">
        <v>1505</v>
      </c>
      <c r="D40" s="139">
        <v>2017</v>
      </c>
      <c r="E40" s="10" t="s">
        <v>371</v>
      </c>
      <c r="F40" s="7">
        <v>4100</v>
      </c>
      <c r="G40" s="7">
        <v>4100</v>
      </c>
      <c r="H40" s="7">
        <v>4100</v>
      </c>
      <c r="I40" s="7">
        <f t="shared" si="8"/>
        <v>3690</v>
      </c>
      <c r="J40" s="7">
        <f t="shared" si="9"/>
        <v>410</v>
      </c>
      <c r="K40" s="7">
        <v>0</v>
      </c>
      <c r="L40" s="139" t="s">
        <v>2122</v>
      </c>
      <c r="M40" s="139" t="s">
        <v>1670</v>
      </c>
      <c r="N40" s="48" t="s">
        <v>1670</v>
      </c>
      <c r="O40" s="139" t="s">
        <v>278</v>
      </c>
      <c r="P40" s="139"/>
      <c r="Q40" s="152"/>
    </row>
    <row r="41" spans="1:17" s="233" customFormat="1" ht="18.75">
      <c r="A41" s="270"/>
      <c r="B41" s="234"/>
      <c r="C41" s="177" t="s">
        <v>2119</v>
      </c>
      <c r="D41" s="149"/>
      <c r="E41" s="229"/>
      <c r="F41" s="150">
        <f aca="true" t="shared" si="10" ref="F41:K41">SUM(F42:F56)</f>
        <v>106373.27300000002</v>
      </c>
      <c r="G41" s="150">
        <f t="shared" si="10"/>
        <v>106362.35600000001</v>
      </c>
      <c r="H41" s="150">
        <f t="shared" si="10"/>
        <v>105648.75600000001</v>
      </c>
      <c r="I41" s="150">
        <f t="shared" si="10"/>
        <v>95083.874</v>
      </c>
      <c r="J41" s="150">
        <f t="shared" si="10"/>
        <v>10564.882</v>
      </c>
      <c r="K41" s="150">
        <f t="shared" si="10"/>
        <v>0</v>
      </c>
      <c r="L41" s="230"/>
      <c r="M41" s="149"/>
      <c r="N41" s="231"/>
      <c r="O41" s="149"/>
      <c r="P41" s="149"/>
      <c r="Q41" s="232"/>
    </row>
    <row r="42" spans="1:17" ht="150">
      <c r="A42" s="111">
        <v>29</v>
      </c>
      <c r="B42" s="136" t="s">
        <v>453</v>
      </c>
      <c r="C42" s="134" t="s">
        <v>2120</v>
      </c>
      <c r="D42" s="4">
        <v>2017</v>
      </c>
      <c r="E42" s="4" t="s">
        <v>2121</v>
      </c>
      <c r="F42" s="249">
        <v>970.972</v>
      </c>
      <c r="G42" s="249">
        <v>970.972</v>
      </c>
      <c r="H42" s="249">
        <v>970.972</v>
      </c>
      <c r="I42" s="5">
        <v>873.872</v>
      </c>
      <c r="J42" s="5">
        <v>97.1</v>
      </c>
      <c r="K42" s="5">
        <v>0</v>
      </c>
      <c r="L42" s="134" t="s">
        <v>2122</v>
      </c>
      <c r="M42" s="4" t="s">
        <v>2123</v>
      </c>
      <c r="N42" s="4" t="s">
        <v>2124</v>
      </c>
      <c r="O42" s="139" t="s">
        <v>2010</v>
      </c>
      <c r="P42" s="134"/>
      <c r="Q42" s="156"/>
    </row>
    <row r="43" spans="1:17" ht="94.5" customHeight="1">
      <c r="A43" s="111">
        <v>30</v>
      </c>
      <c r="B43" s="136" t="s">
        <v>454</v>
      </c>
      <c r="C43" s="139" t="s">
        <v>2011</v>
      </c>
      <c r="D43" s="6">
        <v>2017</v>
      </c>
      <c r="E43" s="6" t="s">
        <v>2012</v>
      </c>
      <c r="F43" s="3">
        <v>3861.826</v>
      </c>
      <c r="G43" s="3">
        <v>3861.826</v>
      </c>
      <c r="H43" s="3">
        <v>3861.826</v>
      </c>
      <c r="I43" s="3">
        <v>3475.643</v>
      </c>
      <c r="J43" s="3">
        <v>386.183</v>
      </c>
      <c r="K43" s="3">
        <v>0</v>
      </c>
      <c r="L43" s="139" t="s">
        <v>2122</v>
      </c>
      <c r="M43" s="4" t="s">
        <v>1412</v>
      </c>
      <c r="N43" s="4" t="s">
        <v>1413</v>
      </c>
      <c r="O43" s="139" t="s">
        <v>814</v>
      </c>
      <c r="P43" s="139"/>
      <c r="Q43" s="139"/>
    </row>
    <row r="44" spans="1:17" ht="145.5" customHeight="1">
      <c r="A44" s="111">
        <v>31</v>
      </c>
      <c r="B44" s="136" t="s">
        <v>455</v>
      </c>
      <c r="C44" s="139" t="s">
        <v>1414</v>
      </c>
      <c r="D44" s="6">
        <v>2017</v>
      </c>
      <c r="E44" s="6" t="s">
        <v>1415</v>
      </c>
      <c r="F44" s="3">
        <v>3546.4</v>
      </c>
      <c r="G44" s="3">
        <v>3546.4</v>
      </c>
      <c r="H44" s="3">
        <v>3546.4</v>
      </c>
      <c r="I44" s="3">
        <v>3191.76</v>
      </c>
      <c r="J44" s="3">
        <v>354.64</v>
      </c>
      <c r="K44" s="3">
        <v>0</v>
      </c>
      <c r="L44" s="139" t="s">
        <v>2122</v>
      </c>
      <c r="M44" s="4" t="s">
        <v>2109</v>
      </c>
      <c r="N44" s="4" t="s">
        <v>2109</v>
      </c>
      <c r="O44" s="139" t="s">
        <v>1416</v>
      </c>
      <c r="P44" s="139"/>
      <c r="Q44" s="139"/>
    </row>
    <row r="45" spans="1:17" ht="123.75" customHeight="1">
      <c r="A45" s="111">
        <v>32</v>
      </c>
      <c r="B45" s="136" t="s">
        <v>456</v>
      </c>
      <c r="C45" s="153" t="s">
        <v>1417</v>
      </c>
      <c r="D45" s="28">
        <v>2017</v>
      </c>
      <c r="E45" s="33" t="s">
        <v>1627</v>
      </c>
      <c r="F45" s="3">
        <v>3575.682</v>
      </c>
      <c r="G45" s="3">
        <v>3575.682</v>
      </c>
      <c r="H45" s="3">
        <v>3575.682</v>
      </c>
      <c r="I45" s="3">
        <v>3218.113</v>
      </c>
      <c r="J45" s="3">
        <v>357.569</v>
      </c>
      <c r="K45" s="3">
        <v>0</v>
      </c>
      <c r="L45" s="19" t="s">
        <v>2122</v>
      </c>
      <c r="M45" s="4" t="s">
        <v>1418</v>
      </c>
      <c r="N45" s="4" t="s">
        <v>1419</v>
      </c>
      <c r="O45" s="139" t="s">
        <v>1420</v>
      </c>
      <c r="P45" s="19" t="s">
        <v>2109</v>
      </c>
      <c r="Q45" s="154" t="s">
        <v>2109</v>
      </c>
    </row>
    <row r="46" spans="1:17" ht="146.25" customHeight="1">
      <c r="A46" s="111">
        <v>33</v>
      </c>
      <c r="B46" s="136" t="s">
        <v>457</v>
      </c>
      <c r="C46" s="153" t="s">
        <v>1421</v>
      </c>
      <c r="D46" s="28">
        <v>2017</v>
      </c>
      <c r="E46" s="33" t="s">
        <v>1628</v>
      </c>
      <c r="F46" s="3">
        <v>9112.144</v>
      </c>
      <c r="G46" s="3">
        <v>9112.144</v>
      </c>
      <c r="H46" s="3">
        <v>9112.144</v>
      </c>
      <c r="I46" s="3">
        <v>8200.929</v>
      </c>
      <c r="J46" s="3">
        <v>911.215</v>
      </c>
      <c r="K46" s="8">
        <v>0</v>
      </c>
      <c r="L46" s="19" t="s">
        <v>2122</v>
      </c>
      <c r="M46" s="4" t="s">
        <v>1422</v>
      </c>
      <c r="N46" s="4" t="s">
        <v>1423</v>
      </c>
      <c r="O46" s="139" t="s">
        <v>1420</v>
      </c>
      <c r="P46" s="19"/>
      <c r="Q46" s="154"/>
    </row>
    <row r="47" spans="1:17" ht="93" customHeight="1">
      <c r="A47" s="111">
        <v>34</v>
      </c>
      <c r="B47" s="136" t="s">
        <v>458</v>
      </c>
      <c r="C47" s="153" t="s">
        <v>1424</v>
      </c>
      <c r="D47" s="28">
        <v>2017</v>
      </c>
      <c r="E47" s="33" t="s">
        <v>1425</v>
      </c>
      <c r="F47" s="3">
        <v>10394.94</v>
      </c>
      <c r="G47" s="3">
        <v>10394.94</v>
      </c>
      <c r="H47" s="3">
        <v>10394.94</v>
      </c>
      <c r="I47" s="3">
        <v>9355.446</v>
      </c>
      <c r="J47" s="3">
        <v>1039.494</v>
      </c>
      <c r="K47" s="8">
        <v>0</v>
      </c>
      <c r="L47" s="19" t="s">
        <v>2122</v>
      </c>
      <c r="M47" s="4" t="s">
        <v>1426</v>
      </c>
      <c r="N47" s="4" t="s">
        <v>1427</v>
      </c>
      <c r="O47" s="139" t="s">
        <v>1420</v>
      </c>
      <c r="P47" s="19"/>
      <c r="Q47" s="154"/>
    </row>
    <row r="48" spans="1:17" ht="118.5" customHeight="1">
      <c r="A48" s="111">
        <v>35</v>
      </c>
      <c r="B48" s="136" t="s">
        <v>459</v>
      </c>
      <c r="C48" s="153" t="s">
        <v>1428</v>
      </c>
      <c r="D48" s="28">
        <v>2017</v>
      </c>
      <c r="E48" s="33" t="s">
        <v>1429</v>
      </c>
      <c r="F48" s="3">
        <v>1564.78</v>
      </c>
      <c r="G48" s="3">
        <v>1564.78</v>
      </c>
      <c r="H48" s="3">
        <v>1564.78</v>
      </c>
      <c r="I48" s="3">
        <v>1408.302</v>
      </c>
      <c r="J48" s="3">
        <v>156.478</v>
      </c>
      <c r="K48" s="8">
        <v>0</v>
      </c>
      <c r="L48" s="19" t="s">
        <v>2122</v>
      </c>
      <c r="M48" s="4" t="s">
        <v>1430</v>
      </c>
      <c r="N48" s="4" t="s">
        <v>1431</v>
      </c>
      <c r="O48" s="153" t="s">
        <v>1432</v>
      </c>
      <c r="P48" s="19"/>
      <c r="Q48" s="154"/>
    </row>
    <row r="49" spans="1:17" ht="141" customHeight="1">
      <c r="A49" s="111">
        <v>36</v>
      </c>
      <c r="B49" s="136" t="s">
        <v>460</v>
      </c>
      <c r="C49" s="153" t="s">
        <v>1433</v>
      </c>
      <c r="D49" s="28">
        <v>2017</v>
      </c>
      <c r="E49" s="33" t="s">
        <v>1434</v>
      </c>
      <c r="F49" s="3">
        <v>3114.664</v>
      </c>
      <c r="G49" s="3">
        <v>3114.664</v>
      </c>
      <c r="H49" s="3">
        <v>3114.664</v>
      </c>
      <c r="I49" s="3">
        <v>2803.197</v>
      </c>
      <c r="J49" s="3">
        <v>311.467</v>
      </c>
      <c r="K49" s="8">
        <v>0</v>
      </c>
      <c r="L49" s="19" t="s">
        <v>2122</v>
      </c>
      <c r="M49" s="4" t="s">
        <v>1435</v>
      </c>
      <c r="N49" s="4" t="s">
        <v>1436</v>
      </c>
      <c r="O49" s="153" t="s">
        <v>1432</v>
      </c>
      <c r="P49" s="19"/>
      <c r="Q49" s="154"/>
    </row>
    <row r="50" spans="1:17" ht="141" customHeight="1">
      <c r="A50" s="111">
        <v>37</v>
      </c>
      <c r="B50" s="136" t="s">
        <v>461</v>
      </c>
      <c r="C50" s="153" t="s">
        <v>1437</v>
      </c>
      <c r="D50" s="28">
        <v>2017</v>
      </c>
      <c r="E50" s="33" t="s">
        <v>336</v>
      </c>
      <c r="F50" s="3">
        <v>20795.826</v>
      </c>
      <c r="G50" s="3">
        <v>20791.198</v>
      </c>
      <c r="H50" s="3">
        <v>20791.198</v>
      </c>
      <c r="I50" s="3">
        <v>18712.078</v>
      </c>
      <c r="J50" s="3">
        <v>2079.12</v>
      </c>
      <c r="K50" s="8">
        <v>0</v>
      </c>
      <c r="L50" s="19" t="s">
        <v>2122</v>
      </c>
      <c r="M50" s="4" t="s">
        <v>368</v>
      </c>
      <c r="N50" s="4" t="s">
        <v>1438</v>
      </c>
      <c r="O50" s="139" t="s">
        <v>1439</v>
      </c>
      <c r="P50" s="19"/>
      <c r="Q50" s="154"/>
    </row>
    <row r="51" spans="1:17" ht="150">
      <c r="A51" s="111">
        <v>38</v>
      </c>
      <c r="B51" s="136" t="s">
        <v>462</v>
      </c>
      <c r="C51" s="153" t="s">
        <v>1440</v>
      </c>
      <c r="D51" s="28">
        <v>2017</v>
      </c>
      <c r="E51" s="33" t="s">
        <v>337</v>
      </c>
      <c r="F51" s="3">
        <v>24345.991</v>
      </c>
      <c r="G51" s="3">
        <v>24339.702</v>
      </c>
      <c r="H51" s="3">
        <v>24339.702</v>
      </c>
      <c r="I51" s="3">
        <v>21905.731</v>
      </c>
      <c r="J51" s="3">
        <v>2433.971</v>
      </c>
      <c r="K51" s="8">
        <v>0</v>
      </c>
      <c r="L51" s="19" t="s">
        <v>2122</v>
      </c>
      <c r="M51" s="4" t="s">
        <v>369</v>
      </c>
      <c r="N51" s="4" t="s">
        <v>1441</v>
      </c>
      <c r="O51" s="139" t="s">
        <v>1439</v>
      </c>
      <c r="P51" s="19"/>
      <c r="Q51" s="154"/>
    </row>
    <row r="52" spans="1:17" ht="99" customHeight="1">
      <c r="A52" s="111">
        <v>39</v>
      </c>
      <c r="B52" s="136" t="s">
        <v>463</v>
      </c>
      <c r="C52" s="186" t="s">
        <v>1804</v>
      </c>
      <c r="D52" s="187">
        <v>2017</v>
      </c>
      <c r="E52" s="54" t="s">
        <v>1442</v>
      </c>
      <c r="F52" s="55">
        <v>14375.088</v>
      </c>
      <c r="G52" s="55">
        <v>14375.088</v>
      </c>
      <c r="H52" s="55">
        <v>14375.088</v>
      </c>
      <c r="I52" s="55">
        <v>12937.579</v>
      </c>
      <c r="J52" s="55">
        <v>1437.509</v>
      </c>
      <c r="K52" s="8">
        <v>0</v>
      </c>
      <c r="L52" s="17" t="s">
        <v>2122</v>
      </c>
      <c r="M52" s="139" t="s">
        <v>1805</v>
      </c>
      <c r="N52" s="53" t="s">
        <v>1806</v>
      </c>
      <c r="O52" s="4" t="s">
        <v>1629</v>
      </c>
      <c r="P52" s="19"/>
      <c r="Q52" s="154"/>
    </row>
    <row r="53" spans="1:17" ht="90" customHeight="1">
      <c r="A53" s="111">
        <v>40</v>
      </c>
      <c r="B53" s="136" t="s">
        <v>464</v>
      </c>
      <c r="C53" s="153" t="s">
        <v>1443</v>
      </c>
      <c r="D53" s="28" t="s">
        <v>662</v>
      </c>
      <c r="E53" s="33" t="s">
        <v>1444</v>
      </c>
      <c r="F53" s="18">
        <v>1814.96</v>
      </c>
      <c r="G53" s="18">
        <v>1814.96</v>
      </c>
      <c r="H53" s="18">
        <v>1101.36</v>
      </c>
      <c r="I53" s="18">
        <v>991.224</v>
      </c>
      <c r="J53" s="18">
        <v>110.136</v>
      </c>
      <c r="K53" s="8">
        <v>0</v>
      </c>
      <c r="L53" s="19" t="s">
        <v>2122</v>
      </c>
      <c r="M53" s="4" t="s">
        <v>2109</v>
      </c>
      <c r="N53" s="4" t="s">
        <v>2109</v>
      </c>
      <c r="O53" s="139" t="s">
        <v>1445</v>
      </c>
      <c r="P53" s="19"/>
      <c r="Q53" s="154"/>
    </row>
    <row r="54" spans="1:17" ht="140.25" customHeight="1">
      <c r="A54" s="111">
        <v>41</v>
      </c>
      <c r="B54" s="136" t="s">
        <v>465</v>
      </c>
      <c r="C54" s="157" t="s">
        <v>1446</v>
      </c>
      <c r="D54" s="134">
        <v>2017</v>
      </c>
      <c r="E54" s="134" t="s">
        <v>1447</v>
      </c>
      <c r="F54" s="5">
        <v>2500</v>
      </c>
      <c r="G54" s="5">
        <v>2500</v>
      </c>
      <c r="H54" s="5">
        <v>2500</v>
      </c>
      <c r="I54" s="5">
        <v>2250</v>
      </c>
      <c r="J54" s="5">
        <v>250</v>
      </c>
      <c r="K54" s="8">
        <v>0</v>
      </c>
      <c r="L54" s="134" t="s">
        <v>2122</v>
      </c>
      <c r="M54" s="134" t="s">
        <v>2109</v>
      </c>
      <c r="N54" s="47" t="s">
        <v>2109</v>
      </c>
      <c r="O54" s="4" t="s">
        <v>1448</v>
      </c>
      <c r="P54" s="19"/>
      <c r="Q54" s="154"/>
    </row>
    <row r="55" spans="1:17" ht="103.5" customHeight="1">
      <c r="A55" s="111">
        <v>42</v>
      </c>
      <c r="B55" s="136" t="s">
        <v>466</v>
      </c>
      <c r="C55" s="139" t="s">
        <v>1449</v>
      </c>
      <c r="D55" s="139">
        <v>2017</v>
      </c>
      <c r="E55" s="139" t="s">
        <v>1450</v>
      </c>
      <c r="F55" s="3">
        <v>4400</v>
      </c>
      <c r="G55" s="3">
        <v>4400</v>
      </c>
      <c r="H55" s="3">
        <v>4400</v>
      </c>
      <c r="I55" s="3">
        <v>3960</v>
      </c>
      <c r="J55" s="3">
        <v>440</v>
      </c>
      <c r="K55" s="8">
        <v>0</v>
      </c>
      <c r="L55" s="139" t="s">
        <v>2122</v>
      </c>
      <c r="M55" s="139" t="s">
        <v>2109</v>
      </c>
      <c r="N55" s="6" t="s">
        <v>2109</v>
      </c>
      <c r="O55" s="6" t="s">
        <v>1451</v>
      </c>
      <c r="P55" s="19"/>
      <c r="Q55" s="154"/>
    </row>
    <row r="56" spans="1:17" ht="112.5">
      <c r="A56" s="111">
        <v>43</v>
      </c>
      <c r="B56" s="136" t="s">
        <v>467</v>
      </c>
      <c r="C56" s="139" t="s">
        <v>1452</v>
      </c>
      <c r="D56" s="139">
        <v>2017</v>
      </c>
      <c r="E56" s="139" t="s">
        <v>1453</v>
      </c>
      <c r="F56" s="3">
        <v>2000</v>
      </c>
      <c r="G56" s="3">
        <v>2000</v>
      </c>
      <c r="H56" s="3">
        <v>2000</v>
      </c>
      <c r="I56" s="3">
        <v>1800</v>
      </c>
      <c r="J56" s="3">
        <v>200</v>
      </c>
      <c r="K56" s="8">
        <v>0</v>
      </c>
      <c r="L56" s="139" t="s">
        <v>2122</v>
      </c>
      <c r="M56" s="139" t="s">
        <v>2109</v>
      </c>
      <c r="N56" s="139" t="s">
        <v>2109</v>
      </c>
      <c r="O56" s="6" t="s">
        <v>1630</v>
      </c>
      <c r="P56" s="19"/>
      <c r="Q56" s="154"/>
    </row>
    <row r="57" spans="1:17" s="233" customFormat="1" ht="18.75">
      <c r="A57" s="270"/>
      <c r="B57" s="234"/>
      <c r="C57" s="177" t="s">
        <v>1454</v>
      </c>
      <c r="D57" s="149"/>
      <c r="E57" s="229"/>
      <c r="F57" s="150">
        <f aca="true" t="shared" si="11" ref="F57:K57">SUM(F58:F69)</f>
        <v>13955.950439</v>
      </c>
      <c r="G57" s="150">
        <f t="shared" si="11"/>
        <v>13955.950439</v>
      </c>
      <c r="H57" s="150">
        <f t="shared" si="11"/>
        <v>13955.950439</v>
      </c>
      <c r="I57" s="150">
        <f t="shared" si="11"/>
        <v>12560.12349</v>
      </c>
      <c r="J57" s="150">
        <f t="shared" si="11"/>
        <v>1395.827</v>
      </c>
      <c r="K57" s="150">
        <f t="shared" si="11"/>
        <v>66.569</v>
      </c>
      <c r="L57" s="230"/>
      <c r="M57" s="149"/>
      <c r="N57" s="231"/>
      <c r="O57" s="149"/>
      <c r="P57" s="149"/>
      <c r="Q57" s="232"/>
    </row>
    <row r="58" spans="1:17" ht="217.5" customHeight="1">
      <c r="A58" s="111">
        <v>44</v>
      </c>
      <c r="B58" s="136" t="s">
        <v>468</v>
      </c>
      <c r="C58" s="6" t="s">
        <v>1455</v>
      </c>
      <c r="D58" s="139">
        <v>2017</v>
      </c>
      <c r="E58" s="139" t="s">
        <v>1456</v>
      </c>
      <c r="F58" s="29">
        <v>1221.382</v>
      </c>
      <c r="G58" s="29">
        <v>1221.382</v>
      </c>
      <c r="H58" s="3">
        <v>1221.382</v>
      </c>
      <c r="I58" s="3">
        <v>1099.012</v>
      </c>
      <c r="J58" s="29">
        <v>122.37</v>
      </c>
      <c r="K58" s="3">
        <v>0</v>
      </c>
      <c r="L58" s="6" t="s">
        <v>2122</v>
      </c>
      <c r="M58" s="6" t="s">
        <v>656</v>
      </c>
      <c r="N58" s="139" t="s">
        <v>655</v>
      </c>
      <c r="O58" s="139" t="s">
        <v>1457</v>
      </c>
      <c r="P58" s="19"/>
      <c r="Q58" s="154"/>
    </row>
    <row r="59" spans="1:17" ht="184.5" customHeight="1">
      <c r="A59" s="111">
        <v>45</v>
      </c>
      <c r="B59" s="136" t="s">
        <v>469</v>
      </c>
      <c r="C59" s="46" t="s">
        <v>659</v>
      </c>
      <c r="D59" s="139">
        <v>2017</v>
      </c>
      <c r="E59" s="34" t="s">
        <v>1458</v>
      </c>
      <c r="F59" s="3">
        <v>999.98699</v>
      </c>
      <c r="G59" s="3">
        <v>999.98699</v>
      </c>
      <c r="H59" s="3">
        <v>999.98699</v>
      </c>
      <c r="I59" s="3">
        <v>899.988</v>
      </c>
      <c r="J59" s="3">
        <v>99.999</v>
      </c>
      <c r="K59" s="3">
        <v>0</v>
      </c>
      <c r="L59" s="6" t="s">
        <v>2122</v>
      </c>
      <c r="M59" s="139" t="s">
        <v>657</v>
      </c>
      <c r="N59" s="139" t="s">
        <v>658</v>
      </c>
      <c r="O59" s="19" t="s">
        <v>1460</v>
      </c>
      <c r="P59" s="19"/>
      <c r="Q59" s="154"/>
    </row>
    <row r="60" spans="1:17" ht="157.5" customHeight="1">
      <c r="A60" s="111">
        <v>46</v>
      </c>
      <c r="B60" s="136" t="s">
        <v>470</v>
      </c>
      <c r="C60" s="6" t="s">
        <v>1461</v>
      </c>
      <c r="D60" s="139">
        <v>2017</v>
      </c>
      <c r="E60" s="35" t="s">
        <v>1458</v>
      </c>
      <c r="F60" s="29">
        <v>957.932</v>
      </c>
      <c r="G60" s="3">
        <v>957.932</v>
      </c>
      <c r="H60" s="3">
        <v>957.932</v>
      </c>
      <c r="I60" s="3">
        <v>862.139</v>
      </c>
      <c r="J60" s="29">
        <v>95.793</v>
      </c>
      <c r="K60" s="3">
        <v>0</v>
      </c>
      <c r="L60" s="6" t="s">
        <v>2122</v>
      </c>
      <c r="M60" s="139" t="s">
        <v>1462</v>
      </c>
      <c r="N60" s="139" t="s">
        <v>658</v>
      </c>
      <c r="O60" s="19" t="s">
        <v>1460</v>
      </c>
      <c r="P60" s="19"/>
      <c r="Q60" s="154"/>
    </row>
    <row r="61" spans="1:17" ht="223.5" customHeight="1">
      <c r="A61" s="111">
        <v>47</v>
      </c>
      <c r="B61" s="136" t="s">
        <v>471</v>
      </c>
      <c r="C61" s="6" t="s">
        <v>1463</v>
      </c>
      <c r="D61" s="139">
        <v>2017</v>
      </c>
      <c r="E61" s="34" t="s">
        <v>1458</v>
      </c>
      <c r="F61" s="167">
        <v>999.865449</v>
      </c>
      <c r="G61" s="3">
        <v>999.865449</v>
      </c>
      <c r="H61" s="167">
        <v>999.865449</v>
      </c>
      <c r="I61" s="3">
        <v>899.87849</v>
      </c>
      <c r="J61" s="3">
        <v>99.987</v>
      </c>
      <c r="K61" s="3">
        <v>0</v>
      </c>
      <c r="L61" s="6" t="s">
        <v>2122</v>
      </c>
      <c r="M61" s="6" t="s">
        <v>1464</v>
      </c>
      <c r="N61" s="139" t="s">
        <v>1459</v>
      </c>
      <c r="O61" s="19" t="s">
        <v>1460</v>
      </c>
      <c r="P61" s="19"/>
      <c r="Q61" s="154"/>
    </row>
    <row r="62" spans="1:17" ht="216" customHeight="1">
      <c r="A62" s="111">
        <v>48</v>
      </c>
      <c r="B62" s="136" t="s">
        <v>472</v>
      </c>
      <c r="C62" s="6" t="s">
        <v>1465</v>
      </c>
      <c r="D62" s="139">
        <v>2016</v>
      </c>
      <c r="E62" s="34" t="s">
        <v>1458</v>
      </c>
      <c r="F62" s="29">
        <v>965</v>
      </c>
      <c r="G62" s="29">
        <v>965</v>
      </c>
      <c r="H62" s="3">
        <v>965</v>
      </c>
      <c r="I62" s="3">
        <v>868.5</v>
      </c>
      <c r="J62" s="29">
        <v>96.5</v>
      </c>
      <c r="K62" s="3">
        <v>0</v>
      </c>
      <c r="L62" s="6" t="s">
        <v>2122</v>
      </c>
      <c r="M62" s="6" t="s">
        <v>1466</v>
      </c>
      <c r="N62" s="139" t="s">
        <v>1459</v>
      </c>
      <c r="O62" s="19" t="s">
        <v>1460</v>
      </c>
      <c r="P62" s="19"/>
      <c r="Q62" s="154"/>
    </row>
    <row r="63" spans="1:17" ht="191.25" customHeight="1">
      <c r="A63" s="111">
        <v>49</v>
      </c>
      <c r="B63" s="136" t="s">
        <v>473</v>
      </c>
      <c r="C63" s="4" t="s">
        <v>1467</v>
      </c>
      <c r="D63" s="134">
        <v>2016</v>
      </c>
      <c r="E63" s="34" t="s">
        <v>1458</v>
      </c>
      <c r="F63" s="5">
        <v>857.59</v>
      </c>
      <c r="G63" s="5">
        <v>857.59</v>
      </c>
      <c r="H63" s="5">
        <v>857.59</v>
      </c>
      <c r="I63" s="5">
        <v>771.831</v>
      </c>
      <c r="J63" s="5">
        <v>85.759</v>
      </c>
      <c r="K63" s="3">
        <v>0</v>
      </c>
      <c r="L63" s="6" t="s">
        <v>2122</v>
      </c>
      <c r="M63" s="4" t="s">
        <v>1468</v>
      </c>
      <c r="N63" s="134" t="s">
        <v>1459</v>
      </c>
      <c r="O63" s="19" t="s">
        <v>1460</v>
      </c>
      <c r="P63" s="139"/>
      <c r="Q63" s="152"/>
    </row>
    <row r="64" spans="1:17" ht="230.25" customHeight="1">
      <c r="A64" s="111">
        <v>50</v>
      </c>
      <c r="B64" s="136" t="s">
        <v>474</v>
      </c>
      <c r="C64" s="139" t="s">
        <v>815</v>
      </c>
      <c r="D64" s="139">
        <v>2017</v>
      </c>
      <c r="E64" s="34" t="s">
        <v>1469</v>
      </c>
      <c r="F64" s="3">
        <v>1331.382</v>
      </c>
      <c r="G64" s="3">
        <v>1331.382</v>
      </c>
      <c r="H64" s="3">
        <v>1331.382</v>
      </c>
      <c r="I64" s="3">
        <v>1198.244</v>
      </c>
      <c r="J64" s="3">
        <v>133.138</v>
      </c>
      <c r="K64" s="3">
        <v>66.569</v>
      </c>
      <c r="L64" s="139" t="s">
        <v>2122</v>
      </c>
      <c r="M64" s="6" t="s">
        <v>1470</v>
      </c>
      <c r="N64" s="139" t="s">
        <v>1471</v>
      </c>
      <c r="O64" s="48" t="s">
        <v>816</v>
      </c>
      <c r="P64" s="139"/>
      <c r="Q64" s="152"/>
    </row>
    <row r="65" spans="1:17" ht="168.75">
      <c r="A65" s="111">
        <v>51</v>
      </c>
      <c r="B65" s="136" t="s">
        <v>475</v>
      </c>
      <c r="C65" s="122" t="s">
        <v>1472</v>
      </c>
      <c r="D65" s="139">
        <v>2017</v>
      </c>
      <c r="E65" s="34" t="s">
        <v>1473</v>
      </c>
      <c r="F65" s="3">
        <v>6622.812</v>
      </c>
      <c r="G65" s="3">
        <v>6622.812</v>
      </c>
      <c r="H65" s="3">
        <v>6622.812</v>
      </c>
      <c r="I65" s="3">
        <v>5960.531</v>
      </c>
      <c r="J65" s="3">
        <v>662.281</v>
      </c>
      <c r="K65" s="3">
        <v>0</v>
      </c>
      <c r="L65" s="139" t="s">
        <v>2122</v>
      </c>
      <c r="M65" s="139" t="s">
        <v>1474</v>
      </c>
      <c r="N65" s="48" t="s">
        <v>1475</v>
      </c>
      <c r="O65" s="139" t="s">
        <v>1476</v>
      </c>
      <c r="P65" s="139"/>
      <c r="Q65" s="152"/>
    </row>
    <row r="66" spans="1:17" ht="75">
      <c r="A66" s="111">
        <v>52</v>
      </c>
      <c r="B66" s="263" t="s">
        <v>476</v>
      </c>
      <c r="C66" s="191" t="s">
        <v>423</v>
      </c>
      <c r="D66" s="192" t="s">
        <v>1779</v>
      </c>
      <c r="E66" s="34"/>
      <c r="F66" s="3"/>
      <c r="G66" s="3"/>
      <c r="H66" s="3"/>
      <c r="I66" s="3"/>
      <c r="J66" s="3"/>
      <c r="K66" s="3"/>
      <c r="L66" s="139" t="s">
        <v>2122</v>
      </c>
      <c r="M66" s="6" t="s">
        <v>1477</v>
      </c>
      <c r="N66" s="48" t="s">
        <v>1478</v>
      </c>
      <c r="O66" s="139"/>
      <c r="P66" s="139"/>
      <c r="Q66" s="152"/>
    </row>
    <row r="67" spans="1:17" ht="75">
      <c r="A67" s="111">
        <v>53</v>
      </c>
      <c r="B67" s="263" t="s">
        <v>477</v>
      </c>
      <c r="C67" s="191" t="s">
        <v>1479</v>
      </c>
      <c r="D67" s="192" t="s">
        <v>1779</v>
      </c>
      <c r="E67" s="34"/>
      <c r="F67" s="3"/>
      <c r="G67" s="3"/>
      <c r="H67" s="3"/>
      <c r="I67" s="3"/>
      <c r="J67" s="3"/>
      <c r="K67" s="3"/>
      <c r="L67" s="139" t="s">
        <v>2122</v>
      </c>
      <c r="M67" s="6" t="s">
        <v>1480</v>
      </c>
      <c r="N67" s="48" t="s">
        <v>1481</v>
      </c>
      <c r="O67" s="139"/>
      <c r="P67" s="139"/>
      <c r="Q67" s="152"/>
    </row>
    <row r="68" spans="1:17" ht="75">
      <c r="A68" s="111">
        <v>54</v>
      </c>
      <c r="B68" s="263" t="s">
        <v>478</v>
      </c>
      <c r="C68" s="191" t="s">
        <v>1482</v>
      </c>
      <c r="D68" s="192" t="s">
        <v>1779</v>
      </c>
      <c r="E68" s="34"/>
      <c r="F68" s="3"/>
      <c r="G68" s="3"/>
      <c r="H68" s="3"/>
      <c r="I68" s="3"/>
      <c r="J68" s="3"/>
      <c r="K68" s="3"/>
      <c r="L68" s="139" t="s">
        <v>2122</v>
      </c>
      <c r="M68" s="6" t="s">
        <v>1483</v>
      </c>
      <c r="N68" s="48" t="s">
        <v>1484</v>
      </c>
      <c r="O68" s="139"/>
      <c r="P68" s="139"/>
      <c r="Q68" s="152"/>
    </row>
    <row r="69" spans="1:17" ht="75">
      <c r="A69" s="111">
        <v>55</v>
      </c>
      <c r="B69" s="263" t="s">
        <v>479</v>
      </c>
      <c r="C69" s="191" t="s">
        <v>424</v>
      </c>
      <c r="D69" s="192" t="s">
        <v>1779</v>
      </c>
      <c r="E69" s="34"/>
      <c r="F69" s="3"/>
      <c r="G69" s="3"/>
      <c r="H69" s="3"/>
      <c r="I69" s="3"/>
      <c r="J69" s="3"/>
      <c r="K69" s="3"/>
      <c r="L69" s="139" t="s">
        <v>2122</v>
      </c>
      <c r="M69" s="6" t="s">
        <v>1485</v>
      </c>
      <c r="N69" s="48" t="s">
        <v>1486</v>
      </c>
      <c r="O69" s="139"/>
      <c r="P69" s="139"/>
      <c r="Q69" s="152"/>
    </row>
    <row r="70" spans="1:17" s="176" customFormat="1" ht="18.75">
      <c r="A70" s="269"/>
      <c r="B70" s="181"/>
      <c r="C70" s="181" t="s">
        <v>1506</v>
      </c>
      <c r="D70" s="45"/>
      <c r="E70" s="45"/>
      <c r="F70" s="182">
        <f aca="true" t="shared" si="12" ref="F70:K70">F200+F101+F254+F172+F250+F238+F166+F168+F161+F71+F84++F93+F148+F146</f>
        <v>438369.47046999994</v>
      </c>
      <c r="G70" s="182">
        <f t="shared" si="12"/>
        <v>437244.40346999996</v>
      </c>
      <c r="H70" s="182">
        <f t="shared" si="12"/>
        <v>437244.40343999997</v>
      </c>
      <c r="I70" s="182">
        <f t="shared" si="12"/>
        <v>393507.418579</v>
      </c>
      <c r="J70" s="182">
        <f t="shared" si="12"/>
        <v>43723.070561</v>
      </c>
      <c r="K70" s="182">
        <f t="shared" si="12"/>
        <v>13.915</v>
      </c>
      <c r="L70" s="45"/>
      <c r="M70" s="45"/>
      <c r="N70" s="45"/>
      <c r="O70" s="45"/>
      <c r="P70" s="45"/>
      <c r="Q70" s="183"/>
    </row>
    <row r="71" spans="1:17" s="233" customFormat="1" ht="18.75">
      <c r="A71" s="270"/>
      <c r="B71" s="234"/>
      <c r="C71" s="177" t="s">
        <v>2002</v>
      </c>
      <c r="D71" s="149"/>
      <c r="E71" s="229"/>
      <c r="F71" s="150">
        <f aca="true" t="shared" si="13" ref="F71:K71">SUM(F72:F83)</f>
        <v>31529.668000000005</v>
      </c>
      <c r="G71" s="150">
        <f t="shared" si="13"/>
        <v>31488.359000000004</v>
      </c>
      <c r="H71" s="150">
        <f t="shared" si="13"/>
        <v>31488.359000000004</v>
      </c>
      <c r="I71" s="150">
        <f t="shared" si="13"/>
        <v>28339.513600000002</v>
      </c>
      <c r="J71" s="150">
        <f t="shared" si="13"/>
        <v>3148.8453999999997</v>
      </c>
      <c r="K71" s="150">
        <f t="shared" si="13"/>
        <v>0</v>
      </c>
      <c r="L71" s="230"/>
      <c r="M71" s="149"/>
      <c r="N71" s="231"/>
      <c r="O71" s="149"/>
      <c r="P71" s="149"/>
      <c r="Q71" s="232"/>
    </row>
    <row r="72" spans="1:17" ht="144" customHeight="1">
      <c r="A72" s="111">
        <v>56</v>
      </c>
      <c r="B72" s="263" t="s">
        <v>480</v>
      </c>
      <c r="C72" s="192" t="s">
        <v>2003</v>
      </c>
      <c r="D72" s="192">
        <v>2017</v>
      </c>
      <c r="E72" s="101" t="s">
        <v>2004</v>
      </c>
      <c r="F72" s="29"/>
      <c r="G72" s="29"/>
      <c r="H72" s="29"/>
      <c r="I72" s="3"/>
      <c r="J72" s="3"/>
      <c r="K72" s="3"/>
      <c r="L72" s="139" t="s">
        <v>2122</v>
      </c>
      <c r="M72" s="139"/>
      <c r="N72" s="139"/>
      <c r="O72" s="6" t="s">
        <v>2001</v>
      </c>
      <c r="P72" s="139"/>
      <c r="Q72" s="139"/>
    </row>
    <row r="73" spans="1:17" ht="140.25" customHeight="1">
      <c r="A73" s="111">
        <v>57</v>
      </c>
      <c r="B73" s="136" t="s">
        <v>481</v>
      </c>
      <c r="C73" s="139" t="s">
        <v>2005</v>
      </c>
      <c r="D73" s="139">
        <v>2017</v>
      </c>
      <c r="E73" s="39" t="s">
        <v>2006</v>
      </c>
      <c r="F73" s="29">
        <v>1452.35</v>
      </c>
      <c r="G73" s="29">
        <v>1452.35</v>
      </c>
      <c r="H73" s="29">
        <v>1452.35</v>
      </c>
      <c r="I73" s="3">
        <v>1307.115</v>
      </c>
      <c r="J73" s="3">
        <v>145.235</v>
      </c>
      <c r="K73" s="3">
        <v>0</v>
      </c>
      <c r="L73" s="139" t="s">
        <v>2122</v>
      </c>
      <c r="M73" s="139" t="s">
        <v>2007</v>
      </c>
      <c r="N73" s="139" t="s">
        <v>2008</v>
      </c>
      <c r="O73" s="6" t="s">
        <v>2001</v>
      </c>
      <c r="P73" s="139"/>
      <c r="Q73" s="139"/>
    </row>
    <row r="74" spans="1:17" ht="234" customHeight="1">
      <c r="A74" s="111">
        <v>58</v>
      </c>
      <c r="B74" s="136" t="s">
        <v>482</v>
      </c>
      <c r="C74" s="139" t="s">
        <v>2152</v>
      </c>
      <c r="D74" s="139">
        <v>2017</v>
      </c>
      <c r="E74" s="39" t="s">
        <v>2154</v>
      </c>
      <c r="F74" s="29">
        <v>1957.874</v>
      </c>
      <c r="G74" s="29">
        <v>1957.874</v>
      </c>
      <c r="H74" s="29">
        <v>1957.874</v>
      </c>
      <c r="I74" s="3">
        <v>1762.0866</v>
      </c>
      <c r="J74" s="3">
        <v>195.7874</v>
      </c>
      <c r="K74" s="3">
        <v>0</v>
      </c>
      <c r="L74" s="139" t="s">
        <v>2122</v>
      </c>
      <c r="M74" s="139" t="s">
        <v>2155</v>
      </c>
      <c r="N74" s="139" t="s">
        <v>398</v>
      </c>
      <c r="O74" s="6" t="s">
        <v>2153</v>
      </c>
      <c r="P74" s="139"/>
      <c r="Q74" s="139"/>
    </row>
    <row r="75" spans="1:17" ht="150">
      <c r="A75" s="111">
        <v>59</v>
      </c>
      <c r="B75" s="136" t="s">
        <v>483</v>
      </c>
      <c r="C75" s="139" t="s">
        <v>2156</v>
      </c>
      <c r="D75" s="139">
        <v>2017</v>
      </c>
      <c r="E75" s="39" t="s">
        <v>2157</v>
      </c>
      <c r="F75" s="29">
        <v>849.823</v>
      </c>
      <c r="G75" s="29">
        <v>849.823</v>
      </c>
      <c r="H75" s="29">
        <v>849.823</v>
      </c>
      <c r="I75" s="3">
        <v>764.841</v>
      </c>
      <c r="J75" s="3">
        <v>84.982</v>
      </c>
      <c r="K75" s="3">
        <v>0</v>
      </c>
      <c r="L75" s="139" t="s">
        <v>2122</v>
      </c>
      <c r="M75" s="139" t="s">
        <v>2179</v>
      </c>
      <c r="N75" s="139" t="s">
        <v>399</v>
      </c>
      <c r="O75" s="6" t="s">
        <v>298</v>
      </c>
      <c r="P75" s="139"/>
      <c r="Q75" s="139"/>
    </row>
    <row r="76" spans="1:17" ht="204" customHeight="1">
      <c r="A76" s="111">
        <v>60</v>
      </c>
      <c r="B76" s="136" t="s">
        <v>484</v>
      </c>
      <c r="C76" s="139" t="s">
        <v>2158</v>
      </c>
      <c r="D76" s="139">
        <v>2017</v>
      </c>
      <c r="E76" s="39" t="s">
        <v>2164</v>
      </c>
      <c r="F76" s="29">
        <v>1393.207</v>
      </c>
      <c r="G76" s="29">
        <v>1393.207</v>
      </c>
      <c r="H76" s="29">
        <v>1393.207</v>
      </c>
      <c r="I76" s="3">
        <v>1253.886</v>
      </c>
      <c r="J76" s="3">
        <v>139.321</v>
      </c>
      <c r="K76" s="3">
        <v>0</v>
      </c>
      <c r="L76" s="139" t="s">
        <v>2122</v>
      </c>
      <c r="M76" s="139" t="s">
        <v>2160</v>
      </c>
      <c r="N76" s="139" t="s">
        <v>400</v>
      </c>
      <c r="O76" s="6" t="s">
        <v>2159</v>
      </c>
      <c r="P76" s="139"/>
      <c r="Q76" s="139"/>
    </row>
    <row r="77" spans="1:17" ht="207.75" customHeight="1">
      <c r="A77" s="111">
        <v>61</v>
      </c>
      <c r="B77" s="136" t="s">
        <v>485</v>
      </c>
      <c r="C77" s="139" t="s">
        <v>2161</v>
      </c>
      <c r="D77" s="139">
        <v>2017</v>
      </c>
      <c r="E77" s="39" t="s">
        <v>2163</v>
      </c>
      <c r="F77" s="29">
        <v>673.697</v>
      </c>
      <c r="G77" s="29">
        <v>673.697</v>
      </c>
      <c r="H77" s="29">
        <v>673.697</v>
      </c>
      <c r="I77" s="3">
        <v>606.327</v>
      </c>
      <c r="J77" s="3">
        <v>67.37</v>
      </c>
      <c r="K77" s="3">
        <v>0</v>
      </c>
      <c r="L77" s="139" t="s">
        <v>2122</v>
      </c>
      <c r="M77" s="139" t="s">
        <v>2162</v>
      </c>
      <c r="N77" s="139" t="s">
        <v>401</v>
      </c>
      <c r="O77" s="6" t="s">
        <v>2159</v>
      </c>
      <c r="P77" s="139"/>
      <c r="Q77" s="139"/>
    </row>
    <row r="78" spans="1:17" ht="138.75" customHeight="1">
      <c r="A78" s="111">
        <v>62</v>
      </c>
      <c r="B78" s="136" t="s">
        <v>486</v>
      </c>
      <c r="C78" s="139" t="s">
        <v>663</v>
      </c>
      <c r="D78" s="139">
        <v>2017</v>
      </c>
      <c r="E78" s="39" t="s">
        <v>2165</v>
      </c>
      <c r="F78" s="29">
        <v>3808.962</v>
      </c>
      <c r="G78" s="29">
        <v>3790.928</v>
      </c>
      <c r="H78" s="29">
        <v>3790.928</v>
      </c>
      <c r="I78" s="3">
        <v>3411.835</v>
      </c>
      <c r="J78" s="3">
        <v>379.093</v>
      </c>
      <c r="K78" s="3">
        <v>0</v>
      </c>
      <c r="L78" s="139" t="s">
        <v>2122</v>
      </c>
      <c r="M78" s="139" t="s">
        <v>2167</v>
      </c>
      <c r="N78" s="139" t="s">
        <v>402</v>
      </c>
      <c r="O78" s="6" t="s">
        <v>2166</v>
      </c>
      <c r="P78" s="139"/>
      <c r="Q78" s="139"/>
    </row>
    <row r="79" spans="1:17" ht="155.25" customHeight="1">
      <c r="A79" s="111">
        <v>63</v>
      </c>
      <c r="B79" s="136" t="s">
        <v>487</v>
      </c>
      <c r="C79" s="139" t="s">
        <v>2168</v>
      </c>
      <c r="D79" s="139">
        <v>2017</v>
      </c>
      <c r="E79" s="39" t="s">
        <v>2165</v>
      </c>
      <c r="F79" s="29">
        <v>4300.7</v>
      </c>
      <c r="G79" s="29">
        <v>4277.425</v>
      </c>
      <c r="H79" s="29">
        <v>4277.425</v>
      </c>
      <c r="I79" s="3">
        <v>3849.683</v>
      </c>
      <c r="J79" s="3">
        <v>427.742</v>
      </c>
      <c r="K79" s="3">
        <v>0</v>
      </c>
      <c r="L79" s="139" t="s">
        <v>2122</v>
      </c>
      <c r="M79" s="139" t="s">
        <v>2169</v>
      </c>
      <c r="N79" s="139" t="s">
        <v>295</v>
      </c>
      <c r="O79" s="6" t="s">
        <v>2166</v>
      </c>
      <c r="P79" s="139"/>
      <c r="Q79" s="139"/>
    </row>
    <row r="80" spans="1:17" ht="164.25" customHeight="1">
      <c r="A80" s="111">
        <v>64</v>
      </c>
      <c r="B80" s="136" t="s">
        <v>488</v>
      </c>
      <c r="C80" s="139" t="s">
        <v>2170</v>
      </c>
      <c r="D80" s="139">
        <v>2017</v>
      </c>
      <c r="E80" s="39" t="s">
        <v>2171</v>
      </c>
      <c r="F80" s="29">
        <v>6880.5</v>
      </c>
      <c r="G80" s="29">
        <v>6880.5</v>
      </c>
      <c r="H80" s="29">
        <v>6880.5</v>
      </c>
      <c r="I80" s="3">
        <v>6192.45</v>
      </c>
      <c r="J80" s="3">
        <v>688.05</v>
      </c>
      <c r="K80" s="3">
        <v>0</v>
      </c>
      <c r="L80" s="139" t="s">
        <v>2122</v>
      </c>
      <c r="M80" s="139" t="s">
        <v>1673</v>
      </c>
      <c r="N80" s="139" t="s">
        <v>1673</v>
      </c>
      <c r="O80" s="6" t="s">
        <v>2153</v>
      </c>
      <c r="P80" s="139"/>
      <c r="Q80" s="139"/>
    </row>
    <row r="81" spans="1:17" ht="158.25" customHeight="1">
      <c r="A81" s="111">
        <v>65</v>
      </c>
      <c r="B81" s="136" t="s">
        <v>489</v>
      </c>
      <c r="C81" s="139" t="s">
        <v>2172</v>
      </c>
      <c r="D81" s="139">
        <v>2017</v>
      </c>
      <c r="E81" s="39" t="s">
        <v>2173</v>
      </c>
      <c r="F81" s="29">
        <v>2342.4</v>
      </c>
      <c r="G81" s="29">
        <v>2342.4</v>
      </c>
      <c r="H81" s="29">
        <v>2342.4</v>
      </c>
      <c r="I81" s="3">
        <v>2108.16</v>
      </c>
      <c r="J81" s="3">
        <v>234.24</v>
      </c>
      <c r="K81" s="3">
        <v>0</v>
      </c>
      <c r="L81" s="139" t="s">
        <v>2122</v>
      </c>
      <c r="M81" s="139" t="s">
        <v>1673</v>
      </c>
      <c r="N81" s="139" t="s">
        <v>1673</v>
      </c>
      <c r="O81" s="6" t="s">
        <v>2159</v>
      </c>
      <c r="P81" s="139"/>
      <c r="Q81" s="139"/>
    </row>
    <row r="82" spans="1:17" ht="188.25" customHeight="1">
      <c r="A82" s="111">
        <v>66</v>
      </c>
      <c r="B82" s="136" t="s">
        <v>490</v>
      </c>
      <c r="C82" s="139" t="s">
        <v>2174</v>
      </c>
      <c r="D82" s="139">
        <v>2017</v>
      </c>
      <c r="E82" s="39" t="s">
        <v>2175</v>
      </c>
      <c r="F82" s="29">
        <v>4875.255</v>
      </c>
      <c r="G82" s="29">
        <v>4875.255</v>
      </c>
      <c r="H82" s="29">
        <v>4875.255</v>
      </c>
      <c r="I82" s="3">
        <v>4387.73</v>
      </c>
      <c r="J82" s="3">
        <v>487.525</v>
      </c>
      <c r="K82" s="3">
        <v>0</v>
      </c>
      <c r="L82" s="139" t="s">
        <v>2122</v>
      </c>
      <c r="M82" s="139" t="s">
        <v>1673</v>
      </c>
      <c r="N82" s="139" t="s">
        <v>1673</v>
      </c>
      <c r="O82" s="6" t="s">
        <v>2176</v>
      </c>
      <c r="P82" s="139"/>
      <c r="Q82" s="139"/>
    </row>
    <row r="83" spans="1:17" ht="149.25" customHeight="1">
      <c r="A83" s="111">
        <v>67</v>
      </c>
      <c r="B83" s="136" t="s">
        <v>491</v>
      </c>
      <c r="C83" s="139" t="s">
        <v>2177</v>
      </c>
      <c r="D83" s="139">
        <v>2017</v>
      </c>
      <c r="E83" s="39" t="s">
        <v>2180</v>
      </c>
      <c r="F83" s="29">
        <v>2994.9</v>
      </c>
      <c r="G83" s="29">
        <v>2994.9</v>
      </c>
      <c r="H83" s="29">
        <v>2994.9</v>
      </c>
      <c r="I83" s="3">
        <v>2695.4</v>
      </c>
      <c r="J83" s="3">
        <v>299.5</v>
      </c>
      <c r="K83" s="3">
        <v>0</v>
      </c>
      <c r="L83" s="139" t="s">
        <v>2122</v>
      </c>
      <c r="M83" s="139" t="s">
        <v>1673</v>
      </c>
      <c r="N83" s="139" t="s">
        <v>1673</v>
      </c>
      <c r="O83" s="6" t="s">
        <v>2178</v>
      </c>
      <c r="P83" s="139"/>
      <c r="Q83" s="139"/>
    </row>
    <row r="84" spans="1:17" s="233" customFormat="1" ht="18.75">
      <c r="A84" s="270"/>
      <c r="B84" s="234"/>
      <c r="C84" s="177" t="s">
        <v>2009</v>
      </c>
      <c r="D84" s="149"/>
      <c r="E84" s="229"/>
      <c r="F84" s="150">
        <f aca="true" t="shared" si="14" ref="F84:K84">SUM(F85:F92)</f>
        <v>15453.283</v>
      </c>
      <c r="G84" s="150">
        <f t="shared" si="14"/>
        <v>15453.283</v>
      </c>
      <c r="H84" s="150">
        <f t="shared" si="14"/>
        <v>15453.283</v>
      </c>
      <c r="I84" s="150">
        <f t="shared" si="14"/>
        <v>13907.954699999998</v>
      </c>
      <c r="J84" s="150">
        <f t="shared" si="14"/>
        <v>1545.3282999999997</v>
      </c>
      <c r="K84" s="150">
        <f t="shared" si="14"/>
        <v>0</v>
      </c>
      <c r="L84" s="230"/>
      <c r="M84" s="149"/>
      <c r="N84" s="231"/>
      <c r="O84" s="149"/>
      <c r="P84" s="149"/>
      <c r="Q84" s="232"/>
    </row>
    <row r="85" spans="1:17" ht="144" customHeight="1">
      <c r="A85" s="111">
        <v>68</v>
      </c>
      <c r="B85" s="136" t="s">
        <v>492</v>
      </c>
      <c r="C85" s="139" t="s">
        <v>833</v>
      </c>
      <c r="D85" s="139">
        <v>2017</v>
      </c>
      <c r="E85" s="39" t="s">
        <v>834</v>
      </c>
      <c r="F85" s="29">
        <v>4060.421</v>
      </c>
      <c r="G85" s="29">
        <v>4060.421</v>
      </c>
      <c r="H85" s="29">
        <v>4060.421</v>
      </c>
      <c r="I85" s="3">
        <v>3654.3789</v>
      </c>
      <c r="J85" s="3">
        <v>406.0421</v>
      </c>
      <c r="K85" s="3">
        <v>0</v>
      </c>
      <c r="L85" s="139" t="s">
        <v>2122</v>
      </c>
      <c r="M85" s="139" t="s">
        <v>835</v>
      </c>
      <c r="N85" s="139" t="s">
        <v>836</v>
      </c>
      <c r="O85" s="139" t="s">
        <v>837</v>
      </c>
      <c r="P85" s="139"/>
      <c r="Q85" s="139"/>
    </row>
    <row r="86" spans="1:17" ht="155.25" customHeight="1">
      <c r="A86" s="111">
        <v>69</v>
      </c>
      <c r="B86" s="136" t="s">
        <v>493</v>
      </c>
      <c r="C86" s="139" t="s">
        <v>838</v>
      </c>
      <c r="D86" s="139">
        <v>2017</v>
      </c>
      <c r="E86" s="39" t="s">
        <v>301</v>
      </c>
      <c r="F86" s="29">
        <v>1495.96</v>
      </c>
      <c r="G86" s="29">
        <v>1495.96</v>
      </c>
      <c r="H86" s="29">
        <v>1495.96</v>
      </c>
      <c r="I86" s="3">
        <v>1346.364</v>
      </c>
      <c r="J86" s="3">
        <v>149.596</v>
      </c>
      <c r="K86" s="131">
        <v>0</v>
      </c>
      <c r="L86" s="139" t="s">
        <v>1663</v>
      </c>
      <c r="M86" s="139" t="s">
        <v>839</v>
      </c>
      <c r="N86" s="139" t="s">
        <v>840</v>
      </c>
      <c r="O86" s="139" t="s">
        <v>302</v>
      </c>
      <c r="P86" s="139"/>
      <c r="Q86" s="139"/>
    </row>
    <row r="87" spans="1:17" ht="175.5" customHeight="1">
      <c r="A87" s="111">
        <v>70</v>
      </c>
      <c r="B87" s="136" t="s">
        <v>494</v>
      </c>
      <c r="C87" s="139" t="s">
        <v>841</v>
      </c>
      <c r="D87" s="139">
        <v>2017</v>
      </c>
      <c r="E87" s="39" t="s">
        <v>842</v>
      </c>
      <c r="F87" s="29">
        <v>3799.663</v>
      </c>
      <c r="G87" s="29">
        <v>3799.663</v>
      </c>
      <c r="H87" s="29">
        <f>I87+J87</f>
        <v>3799.663</v>
      </c>
      <c r="I87" s="3">
        <v>3419.6967</v>
      </c>
      <c r="J87" s="3">
        <v>379.9663</v>
      </c>
      <c r="K87" s="3">
        <v>0</v>
      </c>
      <c r="L87" s="139" t="s">
        <v>1663</v>
      </c>
      <c r="M87" s="139" t="s">
        <v>843</v>
      </c>
      <c r="N87" s="139" t="s">
        <v>844</v>
      </c>
      <c r="O87" s="139" t="s">
        <v>300</v>
      </c>
      <c r="P87" s="139"/>
      <c r="Q87" s="139"/>
    </row>
    <row r="88" spans="1:17" ht="93.75">
      <c r="A88" s="111">
        <v>71</v>
      </c>
      <c r="B88" s="136" t="s">
        <v>495</v>
      </c>
      <c r="C88" s="139" t="s">
        <v>845</v>
      </c>
      <c r="D88" s="139">
        <v>2017</v>
      </c>
      <c r="E88" s="39" t="s">
        <v>305</v>
      </c>
      <c r="F88" s="29">
        <v>1158.38</v>
      </c>
      <c r="G88" s="29">
        <v>1158.38</v>
      </c>
      <c r="H88" s="29">
        <v>1158.38</v>
      </c>
      <c r="I88" s="3">
        <v>1042.542</v>
      </c>
      <c r="J88" s="3">
        <v>115.838</v>
      </c>
      <c r="K88" s="131">
        <v>0</v>
      </c>
      <c r="L88" s="139" t="s">
        <v>1663</v>
      </c>
      <c r="M88" s="139" t="s">
        <v>846</v>
      </c>
      <c r="N88" s="139" t="s">
        <v>847</v>
      </c>
      <c r="O88" s="139" t="s">
        <v>2195</v>
      </c>
      <c r="P88" s="139"/>
      <c r="Q88" s="139"/>
    </row>
    <row r="89" spans="1:17" ht="93.75">
      <c r="A89" s="111">
        <v>72</v>
      </c>
      <c r="B89" s="136" t="s">
        <v>496</v>
      </c>
      <c r="C89" s="139" t="s">
        <v>848</v>
      </c>
      <c r="D89" s="139">
        <v>2017</v>
      </c>
      <c r="E89" s="39" t="s">
        <v>305</v>
      </c>
      <c r="F89" s="29">
        <v>1153.608</v>
      </c>
      <c r="G89" s="29">
        <v>1153.608</v>
      </c>
      <c r="H89" s="29">
        <v>1153.608</v>
      </c>
      <c r="I89" s="3">
        <v>1038.2472</v>
      </c>
      <c r="J89" s="3">
        <v>115.3608</v>
      </c>
      <c r="K89" s="131">
        <v>0</v>
      </c>
      <c r="L89" s="139" t="s">
        <v>1663</v>
      </c>
      <c r="M89" s="139" t="s">
        <v>849</v>
      </c>
      <c r="N89" s="139" t="s">
        <v>847</v>
      </c>
      <c r="O89" s="139" t="s">
        <v>2195</v>
      </c>
      <c r="P89" s="139"/>
      <c r="Q89" s="139"/>
    </row>
    <row r="90" spans="1:17" ht="93.75">
      <c r="A90" s="111">
        <v>73</v>
      </c>
      <c r="B90" s="136" t="s">
        <v>497</v>
      </c>
      <c r="C90" s="139" t="s">
        <v>850</v>
      </c>
      <c r="D90" s="139">
        <v>2017</v>
      </c>
      <c r="E90" s="139" t="s">
        <v>306</v>
      </c>
      <c r="F90" s="29">
        <v>1156.789</v>
      </c>
      <c r="G90" s="29">
        <v>1156.789</v>
      </c>
      <c r="H90" s="29">
        <v>1156.789</v>
      </c>
      <c r="I90" s="3">
        <v>1041.1101</v>
      </c>
      <c r="J90" s="3">
        <v>115.6789</v>
      </c>
      <c r="K90" s="131">
        <v>0</v>
      </c>
      <c r="L90" s="139" t="s">
        <v>1663</v>
      </c>
      <c r="M90" s="139" t="s">
        <v>851</v>
      </c>
      <c r="N90" s="139" t="s">
        <v>847</v>
      </c>
      <c r="O90" s="139" t="s">
        <v>2195</v>
      </c>
      <c r="P90" s="139"/>
      <c r="Q90" s="139"/>
    </row>
    <row r="91" spans="1:17" ht="146.25" customHeight="1">
      <c r="A91" s="111">
        <v>74</v>
      </c>
      <c r="B91" s="136" t="s">
        <v>498</v>
      </c>
      <c r="C91" s="139" t="s">
        <v>852</v>
      </c>
      <c r="D91" s="139">
        <v>2017</v>
      </c>
      <c r="E91" s="39" t="s">
        <v>305</v>
      </c>
      <c r="F91" s="29">
        <v>1155.199</v>
      </c>
      <c r="G91" s="29">
        <v>1155.199</v>
      </c>
      <c r="H91" s="29">
        <v>1155.199</v>
      </c>
      <c r="I91" s="3">
        <v>1039.6791</v>
      </c>
      <c r="J91" s="3">
        <v>115.5199</v>
      </c>
      <c r="K91" s="131">
        <v>0</v>
      </c>
      <c r="L91" s="139" t="s">
        <v>1663</v>
      </c>
      <c r="M91" s="139" t="s">
        <v>853</v>
      </c>
      <c r="N91" s="139" t="s">
        <v>847</v>
      </c>
      <c r="O91" s="139" t="s">
        <v>2195</v>
      </c>
      <c r="P91" s="139"/>
      <c r="Q91" s="139"/>
    </row>
    <row r="92" spans="1:17" ht="113.25" customHeight="1">
      <c r="A92" s="111">
        <v>75</v>
      </c>
      <c r="B92" s="136" t="s">
        <v>499</v>
      </c>
      <c r="C92" s="139" t="s">
        <v>854</v>
      </c>
      <c r="D92" s="139">
        <v>2017</v>
      </c>
      <c r="E92" s="39" t="s">
        <v>304</v>
      </c>
      <c r="F92" s="29">
        <v>1473.263</v>
      </c>
      <c r="G92" s="29">
        <v>1473.263</v>
      </c>
      <c r="H92" s="29">
        <v>1473.263</v>
      </c>
      <c r="I92" s="3">
        <v>1325.9367</v>
      </c>
      <c r="J92" s="3">
        <v>147.3263</v>
      </c>
      <c r="K92" s="131">
        <v>0</v>
      </c>
      <c r="L92" s="139" t="s">
        <v>1663</v>
      </c>
      <c r="M92" s="139" t="s">
        <v>855</v>
      </c>
      <c r="N92" s="139" t="s">
        <v>856</v>
      </c>
      <c r="O92" s="139" t="s">
        <v>303</v>
      </c>
      <c r="P92" s="139"/>
      <c r="Q92" s="139"/>
    </row>
    <row r="93" spans="1:17" s="233" customFormat="1" ht="18.75">
      <c r="A93" s="270"/>
      <c r="B93" s="234"/>
      <c r="C93" s="177" t="s">
        <v>857</v>
      </c>
      <c r="D93" s="149"/>
      <c r="E93" s="229"/>
      <c r="F93" s="150">
        <f aca="true" t="shared" si="15" ref="F93:K93">SUM(F94:F100)</f>
        <v>10222.899</v>
      </c>
      <c r="G93" s="150">
        <f t="shared" si="15"/>
        <v>10222.899</v>
      </c>
      <c r="H93" s="150">
        <f t="shared" si="15"/>
        <v>10222.899</v>
      </c>
      <c r="I93" s="150">
        <f t="shared" si="15"/>
        <v>9200.607</v>
      </c>
      <c r="J93" s="150">
        <f t="shared" si="15"/>
        <v>1022.292</v>
      </c>
      <c r="K93" s="150">
        <f t="shared" si="15"/>
        <v>0</v>
      </c>
      <c r="L93" s="230"/>
      <c r="M93" s="149"/>
      <c r="N93" s="231"/>
      <c r="O93" s="149"/>
      <c r="P93" s="149"/>
      <c r="Q93" s="232"/>
    </row>
    <row r="94" spans="1:17" ht="150">
      <c r="A94" s="111">
        <v>76</v>
      </c>
      <c r="B94" s="136" t="s">
        <v>500</v>
      </c>
      <c r="C94" s="139" t="s">
        <v>403</v>
      </c>
      <c r="D94" s="139">
        <v>2017</v>
      </c>
      <c r="E94" s="39" t="s">
        <v>858</v>
      </c>
      <c r="F94" s="29">
        <v>2122.537</v>
      </c>
      <c r="G94" s="29">
        <v>2122.537</v>
      </c>
      <c r="H94" s="29">
        <v>2122.537</v>
      </c>
      <c r="I94" s="3">
        <v>1910.283</v>
      </c>
      <c r="J94" s="3">
        <v>212.254</v>
      </c>
      <c r="K94" s="3">
        <v>0</v>
      </c>
      <c r="L94" s="139" t="s">
        <v>2122</v>
      </c>
      <c r="M94" s="139" t="s">
        <v>859</v>
      </c>
      <c r="N94" s="139" t="s">
        <v>860</v>
      </c>
      <c r="O94" s="139" t="s">
        <v>861</v>
      </c>
      <c r="P94" s="139"/>
      <c r="Q94" s="139"/>
    </row>
    <row r="95" spans="1:17" ht="150">
      <c r="A95" s="111">
        <v>77</v>
      </c>
      <c r="B95" s="136" t="s">
        <v>501</v>
      </c>
      <c r="C95" s="139" t="s">
        <v>862</v>
      </c>
      <c r="D95" s="139">
        <v>2017</v>
      </c>
      <c r="E95" s="39" t="s">
        <v>863</v>
      </c>
      <c r="F95" s="29">
        <v>337.556</v>
      </c>
      <c r="G95" s="29">
        <v>337.556</v>
      </c>
      <c r="H95" s="29">
        <v>337.556</v>
      </c>
      <c r="I95" s="3">
        <v>303.799</v>
      </c>
      <c r="J95" s="3">
        <v>33.757</v>
      </c>
      <c r="K95" s="3">
        <v>0</v>
      </c>
      <c r="L95" s="139" t="s">
        <v>2122</v>
      </c>
      <c r="M95" s="139" t="s">
        <v>864</v>
      </c>
      <c r="N95" s="139" t="s">
        <v>868</v>
      </c>
      <c r="O95" s="139" t="s">
        <v>861</v>
      </c>
      <c r="P95" s="139"/>
      <c r="Q95" s="139"/>
    </row>
    <row r="96" spans="1:17" ht="102" customHeight="1">
      <c r="A96" s="111">
        <v>78</v>
      </c>
      <c r="B96" s="136" t="s">
        <v>502</v>
      </c>
      <c r="C96" s="139" t="s">
        <v>865</v>
      </c>
      <c r="D96" s="139">
        <v>2017</v>
      </c>
      <c r="E96" s="39" t="s">
        <v>866</v>
      </c>
      <c r="F96" s="29">
        <v>1851.686</v>
      </c>
      <c r="G96" s="29">
        <v>1851.686</v>
      </c>
      <c r="H96" s="29">
        <v>1851.686</v>
      </c>
      <c r="I96" s="3">
        <v>1666.517</v>
      </c>
      <c r="J96" s="3">
        <v>185.169</v>
      </c>
      <c r="K96" s="3">
        <v>0</v>
      </c>
      <c r="L96" s="139" t="s">
        <v>2122</v>
      </c>
      <c r="M96" s="139" t="s">
        <v>867</v>
      </c>
      <c r="N96" s="139" t="s">
        <v>868</v>
      </c>
      <c r="O96" s="139" t="s">
        <v>861</v>
      </c>
      <c r="P96" s="139"/>
      <c r="Q96" s="139"/>
    </row>
    <row r="97" spans="1:17" ht="135.75" customHeight="1">
      <c r="A97" s="111">
        <v>79</v>
      </c>
      <c r="B97" s="136" t="s">
        <v>503</v>
      </c>
      <c r="C97" s="139" t="s">
        <v>869</v>
      </c>
      <c r="D97" s="139">
        <v>2017</v>
      </c>
      <c r="E97" s="39" t="s">
        <v>870</v>
      </c>
      <c r="F97" s="29">
        <v>884.268</v>
      </c>
      <c r="G97" s="29">
        <v>884.268</v>
      </c>
      <c r="H97" s="29">
        <v>884.268</v>
      </c>
      <c r="I97" s="3">
        <v>795.841</v>
      </c>
      <c r="J97" s="3">
        <v>88.427</v>
      </c>
      <c r="K97" s="3">
        <v>0</v>
      </c>
      <c r="L97" s="139" t="s">
        <v>2122</v>
      </c>
      <c r="M97" s="139" t="s">
        <v>871</v>
      </c>
      <c r="N97" s="139" t="s">
        <v>872</v>
      </c>
      <c r="O97" s="139" t="s">
        <v>861</v>
      </c>
      <c r="P97" s="139"/>
      <c r="Q97" s="139"/>
    </row>
    <row r="98" spans="1:17" ht="105.75" customHeight="1">
      <c r="A98" s="111">
        <v>80</v>
      </c>
      <c r="B98" s="136" t="s">
        <v>504</v>
      </c>
      <c r="C98" s="139" t="s">
        <v>404</v>
      </c>
      <c r="D98" s="139">
        <v>2017</v>
      </c>
      <c r="E98" s="39" t="s">
        <v>873</v>
      </c>
      <c r="F98" s="29">
        <v>1315.754</v>
      </c>
      <c r="G98" s="29">
        <v>1315.754</v>
      </c>
      <c r="H98" s="29">
        <f>I98+J98</f>
        <v>1315.7540000000001</v>
      </c>
      <c r="I98" s="3">
        <v>1184.179</v>
      </c>
      <c r="J98" s="3">
        <v>131.575</v>
      </c>
      <c r="K98" s="3">
        <v>0</v>
      </c>
      <c r="L98" s="139" t="s">
        <v>2122</v>
      </c>
      <c r="M98" s="139" t="s">
        <v>874</v>
      </c>
      <c r="N98" s="139" t="s">
        <v>1918</v>
      </c>
      <c r="O98" s="139" t="s">
        <v>861</v>
      </c>
      <c r="P98" s="139"/>
      <c r="Q98" s="139"/>
    </row>
    <row r="99" spans="1:17" ht="161.25" customHeight="1">
      <c r="A99" s="111">
        <v>81</v>
      </c>
      <c r="B99" s="136" t="s">
        <v>505</v>
      </c>
      <c r="C99" s="139" t="s">
        <v>875</v>
      </c>
      <c r="D99" s="139">
        <v>2017</v>
      </c>
      <c r="E99" s="39" t="s">
        <v>876</v>
      </c>
      <c r="F99" s="29">
        <v>2497.15</v>
      </c>
      <c r="G99" s="29">
        <v>2497.15</v>
      </c>
      <c r="H99" s="29">
        <v>2497.15</v>
      </c>
      <c r="I99" s="3">
        <v>2247.435</v>
      </c>
      <c r="J99" s="3">
        <v>249.715</v>
      </c>
      <c r="K99" s="3">
        <v>0</v>
      </c>
      <c r="L99" s="139" t="s">
        <v>2122</v>
      </c>
      <c r="M99" s="139" t="s">
        <v>877</v>
      </c>
      <c r="N99" s="139" t="s">
        <v>872</v>
      </c>
      <c r="O99" s="139" t="s">
        <v>861</v>
      </c>
      <c r="P99" s="139"/>
      <c r="Q99" s="139"/>
    </row>
    <row r="100" spans="1:17" ht="150">
      <c r="A100" s="111">
        <v>82</v>
      </c>
      <c r="B100" s="136" t="s">
        <v>506</v>
      </c>
      <c r="C100" s="139" t="s">
        <v>878</v>
      </c>
      <c r="D100" s="139">
        <v>2017</v>
      </c>
      <c r="E100" s="39" t="s">
        <v>879</v>
      </c>
      <c r="F100" s="29">
        <v>1213.948</v>
      </c>
      <c r="G100" s="29">
        <v>1213.948</v>
      </c>
      <c r="H100" s="29">
        <v>1213.948</v>
      </c>
      <c r="I100" s="3">
        <v>1092.553</v>
      </c>
      <c r="J100" s="3">
        <v>121.395</v>
      </c>
      <c r="K100" s="3">
        <v>0</v>
      </c>
      <c r="L100" s="139" t="s">
        <v>2122</v>
      </c>
      <c r="M100" s="139" t="s">
        <v>880</v>
      </c>
      <c r="N100" s="139" t="s">
        <v>868</v>
      </c>
      <c r="O100" s="139" t="s">
        <v>861</v>
      </c>
      <c r="P100" s="139"/>
      <c r="Q100" s="139"/>
    </row>
    <row r="101" spans="1:17" s="233" customFormat="1" ht="18.75">
      <c r="A101" s="270"/>
      <c r="B101" s="234"/>
      <c r="C101" s="177" t="s">
        <v>1704</v>
      </c>
      <c r="D101" s="149"/>
      <c r="E101" s="229"/>
      <c r="F101" s="150">
        <f>SUM(F102:F145)</f>
        <v>60437.206540000014</v>
      </c>
      <c r="G101" s="150">
        <f>SUM(G102:G145)</f>
        <v>60437.206540000014</v>
      </c>
      <c r="H101" s="150">
        <f>SUM(H102:H145)</f>
        <v>60437.206610000016</v>
      </c>
      <c r="I101" s="150">
        <f>SUM(I102:I145)</f>
        <v>54393.51701000002</v>
      </c>
      <c r="J101" s="150">
        <f>SUM(J102:J145)</f>
        <v>6043.6896</v>
      </c>
      <c r="K101" s="150">
        <f>K102+K103+K104+K105+K106+K107+K108+K109+K110+K111+K112+K113+K114+K115+K116+K117+K118+K119+K120+K121+K122+K123+K124+K125+K126+K127+K128+K129+K130+K131+K132+K133+K134+K135+K136+K137+K138+K139+K140+K141+K142+K143+K144+K145</f>
        <v>0</v>
      </c>
      <c r="L101" s="230"/>
      <c r="M101" s="149"/>
      <c r="N101" s="231"/>
      <c r="O101" s="149"/>
      <c r="P101" s="149"/>
      <c r="Q101" s="232"/>
    </row>
    <row r="102" spans="1:17" ht="113.25" customHeight="1">
      <c r="A102" s="111">
        <v>83</v>
      </c>
      <c r="B102" s="136" t="s">
        <v>507</v>
      </c>
      <c r="C102" s="36" t="s">
        <v>1705</v>
      </c>
      <c r="D102" s="259">
        <v>2016</v>
      </c>
      <c r="E102" s="13" t="s">
        <v>1706</v>
      </c>
      <c r="F102" s="14">
        <v>164.147</v>
      </c>
      <c r="G102" s="14">
        <v>164.147</v>
      </c>
      <c r="H102" s="14">
        <v>164.147</v>
      </c>
      <c r="I102" s="14">
        <v>147.733</v>
      </c>
      <c r="J102" s="14">
        <v>16.414</v>
      </c>
      <c r="K102" s="14">
        <v>0</v>
      </c>
      <c r="L102" s="36" t="s">
        <v>2122</v>
      </c>
      <c r="M102" s="36" t="s">
        <v>1707</v>
      </c>
      <c r="N102" s="36" t="s">
        <v>1708</v>
      </c>
      <c r="O102" s="36" t="s">
        <v>1709</v>
      </c>
      <c r="P102" s="139"/>
      <c r="Q102" s="139"/>
    </row>
    <row r="103" spans="1:17" ht="125.25" customHeight="1">
      <c r="A103" s="111">
        <v>84</v>
      </c>
      <c r="B103" s="136" t="s">
        <v>508</v>
      </c>
      <c r="C103" s="36" t="s">
        <v>1710</v>
      </c>
      <c r="D103" s="259">
        <v>2016</v>
      </c>
      <c r="E103" s="13" t="s">
        <v>1711</v>
      </c>
      <c r="F103" s="14">
        <f aca="true" t="shared" si="16" ref="F103:F108">H103</f>
        <v>719.016</v>
      </c>
      <c r="G103" s="14">
        <f aca="true" t="shared" si="17" ref="G103:G108">H103</f>
        <v>719.016</v>
      </c>
      <c r="H103" s="14">
        <f aca="true" t="shared" si="18" ref="H103:H109">I103+J103</f>
        <v>719.016</v>
      </c>
      <c r="I103" s="14">
        <v>647.115</v>
      </c>
      <c r="J103" s="14">
        <v>71.901</v>
      </c>
      <c r="K103" s="14">
        <v>0</v>
      </c>
      <c r="L103" s="36" t="s">
        <v>2122</v>
      </c>
      <c r="M103" s="36" t="s">
        <v>1712</v>
      </c>
      <c r="N103" s="36" t="s">
        <v>1708</v>
      </c>
      <c r="O103" s="36" t="s">
        <v>1709</v>
      </c>
      <c r="P103" s="139"/>
      <c r="Q103" s="139"/>
    </row>
    <row r="104" spans="1:17" ht="119.25" customHeight="1">
      <c r="A104" s="111">
        <v>85</v>
      </c>
      <c r="B104" s="136" t="s">
        <v>509</v>
      </c>
      <c r="C104" s="36" t="s">
        <v>1713</v>
      </c>
      <c r="D104" s="259">
        <v>2016</v>
      </c>
      <c r="E104" s="13" t="s">
        <v>1714</v>
      </c>
      <c r="F104" s="14">
        <f t="shared" si="16"/>
        <v>349.361</v>
      </c>
      <c r="G104" s="14">
        <f t="shared" si="17"/>
        <v>349.361</v>
      </c>
      <c r="H104" s="14">
        <f t="shared" si="18"/>
        <v>349.361</v>
      </c>
      <c r="I104" s="14">
        <v>314.425</v>
      </c>
      <c r="J104" s="14">
        <v>34.936</v>
      </c>
      <c r="K104" s="14">
        <v>0</v>
      </c>
      <c r="L104" s="36" t="s">
        <v>2122</v>
      </c>
      <c r="M104" s="36" t="s">
        <v>1715</v>
      </c>
      <c r="N104" s="36" t="s">
        <v>1708</v>
      </c>
      <c r="O104" s="36" t="s">
        <v>1709</v>
      </c>
      <c r="P104" s="139"/>
      <c r="Q104" s="139"/>
    </row>
    <row r="105" spans="1:17" ht="139.5" customHeight="1">
      <c r="A105" s="111">
        <v>86</v>
      </c>
      <c r="B105" s="136" t="s">
        <v>510</v>
      </c>
      <c r="C105" s="36" t="s">
        <v>1716</v>
      </c>
      <c r="D105" s="259">
        <v>2016</v>
      </c>
      <c r="E105" s="13" t="s">
        <v>1717</v>
      </c>
      <c r="F105" s="14">
        <f t="shared" si="16"/>
        <v>848.453</v>
      </c>
      <c r="G105" s="14">
        <f t="shared" si="17"/>
        <v>848.453</v>
      </c>
      <c r="H105" s="14">
        <f t="shared" si="18"/>
        <v>848.453</v>
      </c>
      <c r="I105" s="14">
        <v>763.608</v>
      </c>
      <c r="J105" s="14">
        <v>84.845</v>
      </c>
      <c r="K105" s="14">
        <v>0</v>
      </c>
      <c r="L105" s="36" t="s">
        <v>2122</v>
      </c>
      <c r="M105" s="36" t="s">
        <v>1718</v>
      </c>
      <c r="N105" s="36" t="s">
        <v>1708</v>
      </c>
      <c r="O105" s="36" t="s">
        <v>1709</v>
      </c>
      <c r="P105" s="139"/>
      <c r="Q105" s="139"/>
    </row>
    <row r="106" spans="1:17" ht="117" customHeight="1">
      <c r="A106" s="111">
        <v>87</v>
      </c>
      <c r="B106" s="136" t="s">
        <v>511</v>
      </c>
      <c r="C106" s="36" t="s">
        <v>1719</v>
      </c>
      <c r="D106" s="259">
        <v>2016</v>
      </c>
      <c r="E106" s="13" t="s">
        <v>1720</v>
      </c>
      <c r="F106" s="14">
        <f t="shared" si="16"/>
        <v>548.162</v>
      </c>
      <c r="G106" s="14">
        <f t="shared" si="17"/>
        <v>548.162</v>
      </c>
      <c r="H106" s="14">
        <f t="shared" si="18"/>
        <v>548.162</v>
      </c>
      <c r="I106" s="14">
        <v>493.346</v>
      </c>
      <c r="J106" s="14">
        <v>54.816</v>
      </c>
      <c r="K106" s="14">
        <v>0</v>
      </c>
      <c r="L106" s="36" t="s">
        <v>2122</v>
      </c>
      <c r="M106" s="36" t="s">
        <v>1721</v>
      </c>
      <c r="N106" s="36" t="s">
        <v>1708</v>
      </c>
      <c r="O106" s="36" t="s">
        <v>1709</v>
      </c>
      <c r="P106" s="139"/>
      <c r="Q106" s="139"/>
    </row>
    <row r="107" spans="1:17" ht="109.5" customHeight="1">
      <c r="A107" s="111">
        <v>88</v>
      </c>
      <c r="B107" s="136" t="s">
        <v>512</v>
      </c>
      <c r="C107" s="36" t="s">
        <v>1722</v>
      </c>
      <c r="D107" s="259">
        <v>2016</v>
      </c>
      <c r="E107" s="13" t="s">
        <v>1723</v>
      </c>
      <c r="F107" s="14">
        <f t="shared" si="16"/>
        <v>328.999</v>
      </c>
      <c r="G107" s="14">
        <f t="shared" si="17"/>
        <v>328.999</v>
      </c>
      <c r="H107" s="14">
        <f t="shared" si="18"/>
        <v>328.999</v>
      </c>
      <c r="I107" s="14">
        <v>296.1</v>
      </c>
      <c r="J107" s="14">
        <v>32.899</v>
      </c>
      <c r="K107" s="14">
        <v>0</v>
      </c>
      <c r="L107" s="36" t="s">
        <v>2122</v>
      </c>
      <c r="M107" s="36" t="s">
        <v>1724</v>
      </c>
      <c r="N107" s="36" t="s">
        <v>1708</v>
      </c>
      <c r="O107" s="36" t="s">
        <v>1709</v>
      </c>
      <c r="P107" s="139"/>
      <c r="Q107" s="139"/>
    </row>
    <row r="108" spans="1:17" ht="114.75" customHeight="1">
      <c r="A108" s="111">
        <v>89</v>
      </c>
      <c r="B108" s="136" t="s">
        <v>513</v>
      </c>
      <c r="C108" s="36" t="s">
        <v>1725</v>
      </c>
      <c r="D108" s="259">
        <v>2016</v>
      </c>
      <c r="E108" s="13" t="s">
        <v>1726</v>
      </c>
      <c r="F108" s="14">
        <f t="shared" si="16"/>
        <v>797.375</v>
      </c>
      <c r="G108" s="14">
        <f t="shared" si="17"/>
        <v>797.375</v>
      </c>
      <c r="H108" s="14">
        <f t="shared" si="18"/>
        <v>797.375</v>
      </c>
      <c r="I108" s="14">
        <v>717.638</v>
      </c>
      <c r="J108" s="14">
        <v>79.737</v>
      </c>
      <c r="K108" s="14">
        <v>0</v>
      </c>
      <c r="L108" s="36" t="s">
        <v>2122</v>
      </c>
      <c r="M108" s="36" t="s">
        <v>1727</v>
      </c>
      <c r="N108" s="36" t="s">
        <v>1708</v>
      </c>
      <c r="O108" s="36" t="s">
        <v>1709</v>
      </c>
      <c r="P108" s="139"/>
      <c r="Q108" s="139"/>
    </row>
    <row r="109" spans="1:17" ht="191.25" customHeight="1">
      <c r="A109" s="111">
        <v>90</v>
      </c>
      <c r="B109" s="136" t="s">
        <v>514</v>
      </c>
      <c r="C109" s="36" t="s">
        <v>1728</v>
      </c>
      <c r="D109" s="259">
        <v>2016</v>
      </c>
      <c r="E109" s="36" t="s">
        <v>1729</v>
      </c>
      <c r="F109" s="30">
        <v>1926.27802</v>
      </c>
      <c r="G109" s="30">
        <v>1926.27802</v>
      </c>
      <c r="H109" s="14">
        <f t="shared" si="18"/>
        <v>1926.278</v>
      </c>
      <c r="I109" s="30">
        <v>1733.65</v>
      </c>
      <c r="J109" s="30">
        <v>192.628</v>
      </c>
      <c r="K109" s="30">
        <v>0</v>
      </c>
      <c r="L109" s="36" t="s">
        <v>2122</v>
      </c>
      <c r="M109" s="36" t="s">
        <v>1730</v>
      </c>
      <c r="N109" s="36" t="s">
        <v>405</v>
      </c>
      <c r="O109" s="36" t="s">
        <v>1709</v>
      </c>
      <c r="P109" s="139"/>
      <c r="Q109" s="139"/>
    </row>
    <row r="110" spans="1:17" ht="287.25" customHeight="1">
      <c r="A110" s="111">
        <v>91</v>
      </c>
      <c r="B110" s="136" t="s">
        <v>515</v>
      </c>
      <c r="C110" s="36" t="s">
        <v>1731</v>
      </c>
      <c r="D110" s="259">
        <v>2016</v>
      </c>
      <c r="E110" s="36" t="s">
        <v>1732</v>
      </c>
      <c r="F110" s="30">
        <v>5698.723</v>
      </c>
      <c r="G110" s="30">
        <v>5698.723</v>
      </c>
      <c r="H110" s="30">
        <v>5698.723</v>
      </c>
      <c r="I110" s="30">
        <v>5128.851</v>
      </c>
      <c r="J110" s="30">
        <v>569.872</v>
      </c>
      <c r="K110" s="30">
        <v>0</v>
      </c>
      <c r="L110" s="36" t="s">
        <v>2122</v>
      </c>
      <c r="M110" s="36" t="s">
        <v>1733</v>
      </c>
      <c r="N110" s="36" t="s">
        <v>405</v>
      </c>
      <c r="O110" s="36" t="s">
        <v>1709</v>
      </c>
      <c r="P110" s="139"/>
      <c r="Q110" s="139"/>
    </row>
    <row r="111" spans="1:17" ht="174" customHeight="1">
      <c r="A111" s="111">
        <v>92</v>
      </c>
      <c r="B111" s="136" t="s">
        <v>516</v>
      </c>
      <c r="C111" s="36" t="s">
        <v>1734</v>
      </c>
      <c r="D111" s="259">
        <v>2016</v>
      </c>
      <c r="E111" s="36" t="s">
        <v>1735</v>
      </c>
      <c r="F111" s="30">
        <v>4283.29261</v>
      </c>
      <c r="G111" s="30">
        <v>4283.29261</v>
      </c>
      <c r="H111" s="30">
        <f>I111+J111+K111</f>
        <v>4283.293000000001</v>
      </c>
      <c r="I111" s="30">
        <v>3854.963</v>
      </c>
      <c r="J111" s="30">
        <v>428.33</v>
      </c>
      <c r="K111" s="30">
        <v>0</v>
      </c>
      <c r="L111" s="36" t="s">
        <v>2122</v>
      </c>
      <c r="M111" s="36" t="s">
        <v>1736</v>
      </c>
      <c r="N111" s="36" t="s">
        <v>405</v>
      </c>
      <c r="O111" s="36" t="s">
        <v>1709</v>
      </c>
      <c r="P111" s="139"/>
      <c r="Q111" s="139"/>
    </row>
    <row r="112" spans="1:17" ht="122.25" customHeight="1">
      <c r="A112" s="111">
        <v>93</v>
      </c>
      <c r="B112" s="136" t="s">
        <v>517</v>
      </c>
      <c r="C112" s="36" t="s">
        <v>1737</v>
      </c>
      <c r="D112" s="259">
        <v>2016</v>
      </c>
      <c r="E112" s="36" t="s">
        <v>1738</v>
      </c>
      <c r="F112" s="30">
        <v>1348.86</v>
      </c>
      <c r="G112" s="30">
        <v>1348.86</v>
      </c>
      <c r="H112" s="30">
        <v>1348.86</v>
      </c>
      <c r="I112" s="30">
        <v>1213.974</v>
      </c>
      <c r="J112" s="30">
        <v>134.886</v>
      </c>
      <c r="K112" s="30">
        <v>0</v>
      </c>
      <c r="L112" s="36" t="s">
        <v>2122</v>
      </c>
      <c r="M112" s="36" t="s">
        <v>1739</v>
      </c>
      <c r="N112" s="36" t="s">
        <v>406</v>
      </c>
      <c r="O112" s="36" t="s">
        <v>1709</v>
      </c>
      <c r="P112" s="139"/>
      <c r="Q112" s="139"/>
    </row>
    <row r="113" spans="1:17" ht="146.25" customHeight="1">
      <c r="A113" s="111">
        <v>94</v>
      </c>
      <c r="B113" s="136" t="s">
        <v>518</v>
      </c>
      <c r="C113" s="36" t="s">
        <v>1740</v>
      </c>
      <c r="D113" s="259">
        <v>2016</v>
      </c>
      <c r="E113" s="36" t="s">
        <v>1741</v>
      </c>
      <c r="F113" s="30">
        <v>1683.594</v>
      </c>
      <c r="G113" s="30">
        <v>1683.594</v>
      </c>
      <c r="H113" s="30">
        <v>1683.594</v>
      </c>
      <c r="I113" s="30">
        <v>1515.2346</v>
      </c>
      <c r="J113" s="30">
        <v>168.35940000000005</v>
      </c>
      <c r="K113" s="30">
        <v>0</v>
      </c>
      <c r="L113" s="36" t="s">
        <v>2122</v>
      </c>
      <c r="M113" s="36" t="s">
        <v>1742</v>
      </c>
      <c r="N113" s="36" t="s">
        <v>1743</v>
      </c>
      <c r="O113" s="36" t="s">
        <v>1709</v>
      </c>
      <c r="P113" s="139"/>
      <c r="Q113" s="139"/>
    </row>
    <row r="114" spans="1:17" ht="135.75" customHeight="1">
      <c r="A114" s="111">
        <v>95</v>
      </c>
      <c r="B114" s="136" t="s">
        <v>519</v>
      </c>
      <c r="C114" s="36" t="s">
        <v>1744</v>
      </c>
      <c r="D114" s="259">
        <v>2016</v>
      </c>
      <c r="E114" s="36" t="s">
        <v>1745</v>
      </c>
      <c r="F114" s="30">
        <v>1680.328</v>
      </c>
      <c r="G114" s="30">
        <v>1680.328</v>
      </c>
      <c r="H114" s="30">
        <v>1680.328</v>
      </c>
      <c r="I114" s="30">
        <v>1512.295</v>
      </c>
      <c r="J114" s="30">
        <v>168.033</v>
      </c>
      <c r="K114" s="30">
        <v>0</v>
      </c>
      <c r="L114" s="36" t="s">
        <v>2122</v>
      </c>
      <c r="M114" s="36" t="s">
        <v>1746</v>
      </c>
      <c r="N114" s="36" t="s">
        <v>1743</v>
      </c>
      <c r="O114" s="36" t="s">
        <v>1709</v>
      </c>
      <c r="P114" s="139"/>
      <c r="Q114" s="139"/>
    </row>
    <row r="115" spans="1:17" ht="131.25" customHeight="1">
      <c r="A115" s="111">
        <v>96</v>
      </c>
      <c r="B115" s="136" t="s">
        <v>520</v>
      </c>
      <c r="C115" s="155" t="s">
        <v>1747</v>
      </c>
      <c r="D115" s="139">
        <v>2017</v>
      </c>
      <c r="E115" s="139" t="s">
        <v>1748</v>
      </c>
      <c r="F115" s="3">
        <v>808.561</v>
      </c>
      <c r="G115" s="3">
        <v>808.561</v>
      </c>
      <c r="H115" s="3">
        <v>808.561</v>
      </c>
      <c r="I115" s="3">
        <v>727.705</v>
      </c>
      <c r="J115" s="30">
        <v>80.856</v>
      </c>
      <c r="K115" s="30">
        <v>0</v>
      </c>
      <c r="L115" s="139" t="s">
        <v>2122</v>
      </c>
      <c r="M115" s="139" t="s">
        <v>1749</v>
      </c>
      <c r="N115" s="139" t="s">
        <v>1749</v>
      </c>
      <c r="O115" s="139" t="s">
        <v>1750</v>
      </c>
      <c r="P115" s="139"/>
      <c r="Q115" s="139"/>
    </row>
    <row r="116" spans="1:17" ht="112.5" customHeight="1">
      <c r="A116" s="111">
        <v>97</v>
      </c>
      <c r="B116" s="136" t="s">
        <v>521</v>
      </c>
      <c r="C116" s="36" t="s">
        <v>1751</v>
      </c>
      <c r="D116" s="139">
        <v>2017</v>
      </c>
      <c r="E116" s="139" t="s">
        <v>1752</v>
      </c>
      <c r="F116" s="3">
        <v>4234.057</v>
      </c>
      <c r="G116" s="3">
        <v>4234.057</v>
      </c>
      <c r="H116" s="3">
        <v>4234.057</v>
      </c>
      <c r="I116" s="3">
        <v>3810.65</v>
      </c>
      <c r="J116" s="30">
        <v>423.407</v>
      </c>
      <c r="K116" s="30">
        <v>0</v>
      </c>
      <c r="L116" s="139" t="s">
        <v>2122</v>
      </c>
      <c r="M116" s="139" t="s">
        <v>1753</v>
      </c>
      <c r="N116" s="139" t="s">
        <v>1754</v>
      </c>
      <c r="O116" s="139" t="s">
        <v>1750</v>
      </c>
      <c r="P116" s="139"/>
      <c r="Q116" s="139"/>
    </row>
    <row r="117" spans="1:17" ht="187.5">
      <c r="A117" s="111">
        <v>98</v>
      </c>
      <c r="B117" s="136" t="s">
        <v>522</v>
      </c>
      <c r="C117" s="36" t="s">
        <v>1755</v>
      </c>
      <c r="D117" s="139">
        <v>2017</v>
      </c>
      <c r="E117" s="139" t="s">
        <v>1756</v>
      </c>
      <c r="F117" s="3">
        <v>5200.414</v>
      </c>
      <c r="G117" s="3">
        <v>5200.414</v>
      </c>
      <c r="H117" s="3">
        <v>5200.414</v>
      </c>
      <c r="I117" s="3">
        <v>4680.414</v>
      </c>
      <c r="J117" s="30">
        <v>520</v>
      </c>
      <c r="K117" s="30">
        <v>0</v>
      </c>
      <c r="L117" s="139" t="s">
        <v>2122</v>
      </c>
      <c r="M117" s="139" t="s">
        <v>1757</v>
      </c>
      <c r="N117" s="139" t="s">
        <v>1758</v>
      </c>
      <c r="O117" s="139" t="s">
        <v>1750</v>
      </c>
      <c r="P117" s="139"/>
      <c r="Q117" s="139"/>
    </row>
    <row r="118" spans="1:17" ht="97.5" customHeight="1">
      <c r="A118" s="111">
        <v>99</v>
      </c>
      <c r="B118" s="136" t="s">
        <v>523</v>
      </c>
      <c r="C118" s="36" t="s">
        <v>1759</v>
      </c>
      <c r="D118" s="36">
        <v>2016</v>
      </c>
      <c r="E118" s="36" t="s">
        <v>1760</v>
      </c>
      <c r="F118" s="30">
        <v>524.11858</v>
      </c>
      <c r="G118" s="30">
        <v>524.11858</v>
      </c>
      <c r="H118" s="30">
        <f>I118+J118+K118</f>
        <v>524.11858</v>
      </c>
      <c r="I118" s="30">
        <v>471.70658</v>
      </c>
      <c r="J118" s="30">
        <v>52.412</v>
      </c>
      <c r="K118" s="30">
        <v>0</v>
      </c>
      <c r="L118" s="36" t="s">
        <v>2122</v>
      </c>
      <c r="M118" s="36" t="s">
        <v>1761</v>
      </c>
      <c r="N118" s="36" t="s">
        <v>1762</v>
      </c>
      <c r="O118" s="36" t="s">
        <v>1709</v>
      </c>
      <c r="P118" s="139"/>
      <c r="Q118" s="139"/>
    </row>
    <row r="119" spans="1:17" ht="109.5" customHeight="1">
      <c r="A119" s="111">
        <v>100</v>
      </c>
      <c r="B119" s="136" t="s">
        <v>524</v>
      </c>
      <c r="C119" s="36" t="s">
        <v>1763</v>
      </c>
      <c r="D119" s="36">
        <v>2016</v>
      </c>
      <c r="E119" s="36" t="s">
        <v>1764</v>
      </c>
      <c r="F119" s="30">
        <v>494.82835</v>
      </c>
      <c r="G119" s="30">
        <v>494.82835</v>
      </c>
      <c r="H119" s="30">
        <f>I119+J119+K119</f>
        <v>494.82835</v>
      </c>
      <c r="I119" s="30">
        <v>445.34535</v>
      </c>
      <c r="J119" s="30">
        <v>49.483</v>
      </c>
      <c r="K119" s="30">
        <v>0</v>
      </c>
      <c r="L119" s="36" t="s">
        <v>2122</v>
      </c>
      <c r="M119" s="36" t="s">
        <v>1765</v>
      </c>
      <c r="N119" s="36" t="s">
        <v>1766</v>
      </c>
      <c r="O119" s="36" t="s">
        <v>1709</v>
      </c>
      <c r="P119" s="139"/>
      <c r="Q119" s="139"/>
    </row>
    <row r="120" spans="1:17" ht="120.75" customHeight="1">
      <c r="A120" s="111">
        <v>101</v>
      </c>
      <c r="B120" s="136" t="s">
        <v>525</v>
      </c>
      <c r="C120" s="36" t="s">
        <v>1767</v>
      </c>
      <c r="D120" s="36">
        <v>2016</v>
      </c>
      <c r="E120" s="36" t="s">
        <v>1768</v>
      </c>
      <c r="F120" s="30">
        <v>341.42498</v>
      </c>
      <c r="G120" s="30">
        <v>341.42498</v>
      </c>
      <c r="H120" s="30">
        <v>341.42498</v>
      </c>
      <c r="I120" s="30">
        <v>307.28198</v>
      </c>
      <c r="J120" s="30">
        <v>34.143</v>
      </c>
      <c r="K120" s="30">
        <v>0</v>
      </c>
      <c r="L120" s="36" t="s">
        <v>2122</v>
      </c>
      <c r="M120" s="36" t="s">
        <v>1769</v>
      </c>
      <c r="N120" s="36" t="s">
        <v>1770</v>
      </c>
      <c r="O120" s="36" t="s">
        <v>1709</v>
      </c>
      <c r="P120" s="139"/>
      <c r="Q120" s="139"/>
    </row>
    <row r="121" spans="1:17" ht="147" customHeight="1">
      <c r="A121" s="111">
        <v>102</v>
      </c>
      <c r="B121" s="136" t="s">
        <v>526</v>
      </c>
      <c r="C121" s="36" t="s">
        <v>2224</v>
      </c>
      <c r="D121" s="36">
        <v>2016</v>
      </c>
      <c r="E121" s="36" t="s">
        <v>2225</v>
      </c>
      <c r="F121" s="30">
        <v>2557.637</v>
      </c>
      <c r="G121" s="30">
        <v>2557.637</v>
      </c>
      <c r="H121" s="30">
        <v>2557.637</v>
      </c>
      <c r="I121" s="30">
        <v>2301.8733</v>
      </c>
      <c r="J121" s="30">
        <v>255.7637</v>
      </c>
      <c r="K121" s="30">
        <v>0</v>
      </c>
      <c r="L121" s="36" t="s">
        <v>2122</v>
      </c>
      <c r="M121" s="36" t="s">
        <v>2226</v>
      </c>
      <c r="N121" s="36" t="s">
        <v>407</v>
      </c>
      <c r="O121" s="36" t="s">
        <v>1709</v>
      </c>
      <c r="P121" s="139"/>
      <c r="Q121" s="139"/>
    </row>
    <row r="122" spans="1:17" ht="129.75" customHeight="1">
      <c r="A122" s="111">
        <v>103</v>
      </c>
      <c r="B122" s="136" t="s">
        <v>527</v>
      </c>
      <c r="C122" s="36" t="s">
        <v>2227</v>
      </c>
      <c r="D122" s="36">
        <v>2016</v>
      </c>
      <c r="E122" s="36" t="s">
        <v>2228</v>
      </c>
      <c r="F122" s="30">
        <v>344.462</v>
      </c>
      <c r="G122" s="30">
        <v>344.462</v>
      </c>
      <c r="H122" s="30">
        <f>I122+J122</f>
        <v>344.4617</v>
      </c>
      <c r="I122" s="30">
        <v>310.015</v>
      </c>
      <c r="J122" s="30">
        <v>34.4467</v>
      </c>
      <c r="K122" s="30">
        <v>0</v>
      </c>
      <c r="L122" s="36" t="s">
        <v>2122</v>
      </c>
      <c r="M122" s="36" t="s">
        <v>2229</v>
      </c>
      <c r="N122" s="36" t="s">
        <v>2230</v>
      </c>
      <c r="O122" s="36" t="s">
        <v>1709</v>
      </c>
      <c r="P122" s="139"/>
      <c r="Q122" s="139"/>
    </row>
    <row r="123" spans="1:17" ht="198" customHeight="1">
      <c r="A123" s="111">
        <v>104</v>
      </c>
      <c r="B123" s="136" t="s">
        <v>528</v>
      </c>
      <c r="C123" s="139" t="s">
        <v>2231</v>
      </c>
      <c r="D123" s="139">
        <v>2017</v>
      </c>
      <c r="E123" s="139" t="s">
        <v>2232</v>
      </c>
      <c r="F123" s="3">
        <v>5810</v>
      </c>
      <c r="G123" s="3">
        <v>5810</v>
      </c>
      <c r="H123" s="3">
        <v>5810</v>
      </c>
      <c r="I123" s="3">
        <v>5229</v>
      </c>
      <c r="J123" s="30">
        <v>581</v>
      </c>
      <c r="K123" s="30">
        <v>0</v>
      </c>
      <c r="L123" s="139" t="s">
        <v>2122</v>
      </c>
      <c r="M123" s="139" t="s">
        <v>1749</v>
      </c>
      <c r="N123" s="139" t="s">
        <v>1749</v>
      </c>
      <c r="O123" s="139" t="s">
        <v>1750</v>
      </c>
      <c r="P123" s="139"/>
      <c r="Q123" s="139"/>
    </row>
    <row r="124" spans="1:17" ht="262.5">
      <c r="A124" s="111">
        <v>105</v>
      </c>
      <c r="B124" s="136" t="s">
        <v>529</v>
      </c>
      <c r="C124" s="36" t="s">
        <v>2233</v>
      </c>
      <c r="D124" s="36">
        <v>2016</v>
      </c>
      <c r="E124" s="36" t="s">
        <v>2234</v>
      </c>
      <c r="F124" s="30">
        <f>H124</f>
        <v>533.0980000000001</v>
      </c>
      <c r="G124" s="30">
        <f>H124</f>
        <v>533.0980000000001</v>
      </c>
      <c r="H124" s="30">
        <f>I124+J124</f>
        <v>533.0980000000001</v>
      </c>
      <c r="I124" s="30">
        <v>479.7882</v>
      </c>
      <c r="J124" s="30">
        <v>53.3098</v>
      </c>
      <c r="K124" s="30">
        <v>0</v>
      </c>
      <c r="L124" s="36" t="s">
        <v>2122</v>
      </c>
      <c r="M124" s="36" t="s">
        <v>2235</v>
      </c>
      <c r="N124" s="36" t="s">
        <v>2236</v>
      </c>
      <c r="O124" s="36" t="s">
        <v>1709</v>
      </c>
      <c r="P124" s="139"/>
      <c r="Q124" s="139"/>
    </row>
    <row r="125" spans="1:17" ht="187.5">
      <c r="A125" s="111">
        <v>106</v>
      </c>
      <c r="B125" s="136" t="s">
        <v>530</v>
      </c>
      <c r="C125" s="36" t="s">
        <v>2237</v>
      </c>
      <c r="D125" s="139">
        <v>2017</v>
      </c>
      <c r="E125" s="139" t="s">
        <v>2238</v>
      </c>
      <c r="F125" s="3">
        <v>251.735</v>
      </c>
      <c r="G125" s="3">
        <v>251.735</v>
      </c>
      <c r="H125" s="3">
        <v>251.735</v>
      </c>
      <c r="I125" s="3">
        <v>226.561</v>
      </c>
      <c r="J125" s="30">
        <v>25.174</v>
      </c>
      <c r="K125" s="30">
        <v>0</v>
      </c>
      <c r="L125" s="139" t="s">
        <v>2122</v>
      </c>
      <c r="M125" s="139" t="s">
        <v>2239</v>
      </c>
      <c r="N125" s="139" t="s">
        <v>1633</v>
      </c>
      <c r="O125" s="139" t="s">
        <v>1750</v>
      </c>
      <c r="P125" s="139"/>
      <c r="Q125" s="139"/>
    </row>
    <row r="126" spans="1:17" ht="187.5">
      <c r="A126" s="111">
        <v>107</v>
      </c>
      <c r="B126" s="136" t="s">
        <v>531</v>
      </c>
      <c r="C126" s="36" t="s">
        <v>1634</v>
      </c>
      <c r="D126" s="139">
        <v>2017</v>
      </c>
      <c r="E126" s="139" t="s">
        <v>1635</v>
      </c>
      <c r="F126" s="3">
        <v>75.058</v>
      </c>
      <c r="G126" s="3">
        <v>75.058</v>
      </c>
      <c r="H126" s="3">
        <v>75.058</v>
      </c>
      <c r="I126" s="3">
        <v>67.552</v>
      </c>
      <c r="J126" s="30">
        <v>7.506</v>
      </c>
      <c r="K126" s="30">
        <v>0</v>
      </c>
      <c r="L126" s="139" t="s">
        <v>2122</v>
      </c>
      <c r="M126" s="139" t="s">
        <v>1636</v>
      </c>
      <c r="N126" s="139" t="s">
        <v>1637</v>
      </c>
      <c r="O126" s="139" t="s">
        <v>1750</v>
      </c>
      <c r="P126" s="139"/>
      <c r="Q126" s="139"/>
    </row>
    <row r="127" spans="1:17" ht="187.5">
      <c r="A127" s="111">
        <v>108</v>
      </c>
      <c r="B127" s="136" t="s">
        <v>532</v>
      </c>
      <c r="C127" s="36" t="s">
        <v>1638</v>
      </c>
      <c r="D127" s="139">
        <v>2017</v>
      </c>
      <c r="E127" s="139" t="s">
        <v>1639</v>
      </c>
      <c r="F127" s="3">
        <v>118.514</v>
      </c>
      <c r="G127" s="3">
        <v>118.514</v>
      </c>
      <c r="H127" s="3">
        <v>118.514</v>
      </c>
      <c r="I127" s="3">
        <v>106.663</v>
      </c>
      <c r="J127" s="30">
        <v>11.851</v>
      </c>
      <c r="K127" s="30">
        <v>0</v>
      </c>
      <c r="L127" s="139" t="s">
        <v>2122</v>
      </c>
      <c r="M127" s="139" t="s">
        <v>1640</v>
      </c>
      <c r="N127" s="139" t="s">
        <v>1641</v>
      </c>
      <c r="O127" s="139" t="s">
        <v>1750</v>
      </c>
      <c r="P127" s="139"/>
      <c r="Q127" s="139"/>
    </row>
    <row r="128" spans="1:17" ht="219.75" customHeight="1">
      <c r="A128" s="111">
        <v>109</v>
      </c>
      <c r="B128" s="136" t="s">
        <v>533</v>
      </c>
      <c r="C128" s="36" t="s">
        <v>1642</v>
      </c>
      <c r="D128" s="139">
        <v>2017</v>
      </c>
      <c r="E128" s="139" t="s">
        <v>1643</v>
      </c>
      <c r="F128" s="3">
        <v>546.32</v>
      </c>
      <c r="G128" s="3">
        <v>546.32</v>
      </c>
      <c r="H128" s="3">
        <v>546.32</v>
      </c>
      <c r="I128" s="3">
        <v>491.688</v>
      </c>
      <c r="J128" s="30">
        <v>54.632</v>
      </c>
      <c r="K128" s="30">
        <v>0</v>
      </c>
      <c r="L128" s="139" t="s">
        <v>2122</v>
      </c>
      <c r="M128" s="139" t="s">
        <v>1631</v>
      </c>
      <c r="N128" s="139" t="s">
        <v>1632</v>
      </c>
      <c r="O128" s="139" t="s">
        <v>1750</v>
      </c>
      <c r="P128" s="139"/>
      <c r="Q128" s="139"/>
    </row>
    <row r="129" spans="1:17" ht="147.75" customHeight="1">
      <c r="A129" s="111">
        <v>110</v>
      </c>
      <c r="B129" s="136" t="s">
        <v>534</v>
      </c>
      <c r="C129" s="139" t="s">
        <v>1189</v>
      </c>
      <c r="D129" s="139">
        <v>2017</v>
      </c>
      <c r="E129" s="139" t="s">
        <v>1190</v>
      </c>
      <c r="F129" s="3">
        <v>911.9</v>
      </c>
      <c r="G129" s="3">
        <v>911.9</v>
      </c>
      <c r="H129" s="3">
        <v>911.9</v>
      </c>
      <c r="I129" s="3">
        <v>820.7</v>
      </c>
      <c r="J129" s="30">
        <v>91.2</v>
      </c>
      <c r="K129" s="30">
        <v>0</v>
      </c>
      <c r="L129" s="139" t="s">
        <v>2122</v>
      </c>
      <c r="M129" s="139" t="s">
        <v>1749</v>
      </c>
      <c r="N129" s="139" t="s">
        <v>1749</v>
      </c>
      <c r="O129" s="139" t="s">
        <v>1750</v>
      </c>
      <c r="P129" s="139"/>
      <c r="Q129" s="139"/>
    </row>
    <row r="130" spans="1:17" ht="126" customHeight="1">
      <c r="A130" s="111">
        <v>111</v>
      </c>
      <c r="B130" s="136" t="s">
        <v>535</v>
      </c>
      <c r="C130" s="36" t="s">
        <v>1191</v>
      </c>
      <c r="D130" s="139">
        <v>2017</v>
      </c>
      <c r="E130" s="139" t="s">
        <v>1192</v>
      </c>
      <c r="F130" s="167">
        <v>429.463</v>
      </c>
      <c r="G130" s="3">
        <v>429.463</v>
      </c>
      <c r="H130" s="3">
        <v>429.463</v>
      </c>
      <c r="I130" s="3">
        <v>386.516</v>
      </c>
      <c r="J130" s="30">
        <v>42.947</v>
      </c>
      <c r="K130" s="30">
        <v>0</v>
      </c>
      <c r="L130" s="139" t="s">
        <v>2122</v>
      </c>
      <c r="M130" s="139" t="s">
        <v>1193</v>
      </c>
      <c r="N130" s="139" t="s">
        <v>1194</v>
      </c>
      <c r="O130" s="139" t="s">
        <v>1750</v>
      </c>
      <c r="P130" s="139"/>
      <c r="Q130" s="139"/>
    </row>
    <row r="131" spans="1:17" ht="187.5">
      <c r="A131" s="111">
        <v>112</v>
      </c>
      <c r="B131" s="136" t="s">
        <v>536</v>
      </c>
      <c r="C131" s="36" t="s">
        <v>1195</v>
      </c>
      <c r="D131" s="139">
        <v>2017</v>
      </c>
      <c r="E131" s="139" t="s">
        <v>1196</v>
      </c>
      <c r="F131" s="3">
        <v>720.535</v>
      </c>
      <c r="G131" s="3">
        <v>720.535</v>
      </c>
      <c r="H131" s="3">
        <v>720.535</v>
      </c>
      <c r="I131" s="3">
        <v>648.481</v>
      </c>
      <c r="J131" s="30">
        <v>72.054</v>
      </c>
      <c r="K131" s="30">
        <v>0</v>
      </c>
      <c r="L131" s="139" t="s">
        <v>2122</v>
      </c>
      <c r="M131" s="139" t="s">
        <v>1197</v>
      </c>
      <c r="N131" s="139" t="s">
        <v>1198</v>
      </c>
      <c r="O131" s="139" t="s">
        <v>1750</v>
      </c>
      <c r="P131" s="139"/>
      <c r="Q131" s="139"/>
    </row>
    <row r="132" spans="1:17" ht="187.5">
      <c r="A132" s="111">
        <v>113</v>
      </c>
      <c r="B132" s="136" t="s">
        <v>537</v>
      </c>
      <c r="C132" s="36" t="s">
        <v>1199</v>
      </c>
      <c r="D132" s="139">
        <v>2017</v>
      </c>
      <c r="E132" s="139" t="s">
        <v>1200</v>
      </c>
      <c r="F132" s="3">
        <v>1155.264</v>
      </c>
      <c r="G132" s="3">
        <v>1155.264</v>
      </c>
      <c r="H132" s="3">
        <v>1155.264</v>
      </c>
      <c r="I132" s="3">
        <v>1039.738</v>
      </c>
      <c r="J132" s="30">
        <v>115.526</v>
      </c>
      <c r="K132" s="30">
        <v>0</v>
      </c>
      <c r="L132" s="139" t="s">
        <v>2122</v>
      </c>
      <c r="M132" s="139" t="s">
        <v>1201</v>
      </c>
      <c r="N132" s="139" t="s">
        <v>1202</v>
      </c>
      <c r="O132" s="139" t="s">
        <v>1750</v>
      </c>
      <c r="P132" s="139"/>
      <c r="Q132" s="139"/>
    </row>
    <row r="133" spans="1:17" ht="187.5">
      <c r="A133" s="111">
        <v>114</v>
      </c>
      <c r="B133" s="136" t="s">
        <v>538</v>
      </c>
      <c r="C133" s="155" t="s">
        <v>1203</v>
      </c>
      <c r="D133" s="139">
        <v>2017</v>
      </c>
      <c r="E133" s="139" t="s">
        <v>1204</v>
      </c>
      <c r="F133" s="3">
        <v>1455.314</v>
      </c>
      <c r="G133" s="3">
        <v>1455.314</v>
      </c>
      <c r="H133" s="3">
        <v>1455.314</v>
      </c>
      <c r="I133" s="3">
        <v>1309.783</v>
      </c>
      <c r="J133" s="30">
        <v>145.531</v>
      </c>
      <c r="K133" s="30">
        <v>0</v>
      </c>
      <c r="L133" s="139" t="s">
        <v>2122</v>
      </c>
      <c r="M133" s="139" t="s">
        <v>1205</v>
      </c>
      <c r="N133" s="139" t="s">
        <v>1206</v>
      </c>
      <c r="O133" s="139" t="s">
        <v>1750</v>
      </c>
      <c r="P133" s="139"/>
      <c r="Q133" s="139"/>
    </row>
    <row r="134" spans="1:17" ht="187.5">
      <c r="A134" s="111">
        <v>115</v>
      </c>
      <c r="B134" s="136" t="s">
        <v>539</v>
      </c>
      <c r="C134" s="36" t="s">
        <v>1207</v>
      </c>
      <c r="D134" s="139">
        <v>2017</v>
      </c>
      <c r="E134" s="139" t="s">
        <v>1208</v>
      </c>
      <c r="F134" s="3">
        <v>1455.133</v>
      </c>
      <c r="G134" s="3">
        <v>1455.133</v>
      </c>
      <c r="H134" s="3">
        <v>1455.133</v>
      </c>
      <c r="I134" s="3">
        <v>1309.62</v>
      </c>
      <c r="J134" s="30">
        <v>145.513</v>
      </c>
      <c r="K134" s="30">
        <v>0</v>
      </c>
      <c r="L134" s="139" t="s">
        <v>2122</v>
      </c>
      <c r="M134" s="139" t="s">
        <v>1209</v>
      </c>
      <c r="N134" s="139" t="s">
        <v>1210</v>
      </c>
      <c r="O134" s="139" t="s">
        <v>1750</v>
      </c>
      <c r="P134" s="139"/>
      <c r="Q134" s="139"/>
    </row>
    <row r="135" spans="1:17" ht="187.5">
      <c r="A135" s="111">
        <v>116</v>
      </c>
      <c r="B135" s="136" t="s">
        <v>540</v>
      </c>
      <c r="C135" s="36" t="s">
        <v>1211</v>
      </c>
      <c r="D135" s="139">
        <v>2017</v>
      </c>
      <c r="E135" s="139" t="s">
        <v>1212</v>
      </c>
      <c r="F135" s="3">
        <v>1167.94</v>
      </c>
      <c r="G135" s="3">
        <v>1167.94</v>
      </c>
      <c r="H135" s="3">
        <v>1167.94</v>
      </c>
      <c r="I135" s="3">
        <v>1051.146</v>
      </c>
      <c r="J135" s="30">
        <v>116.794</v>
      </c>
      <c r="K135" s="30">
        <v>0</v>
      </c>
      <c r="L135" s="139" t="s">
        <v>2122</v>
      </c>
      <c r="M135" s="139" t="s">
        <v>1213</v>
      </c>
      <c r="N135" s="139" t="s">
        <v>1214</v>
      </c>
      <c r="O135" s="139" t="s">
        <v>1750</v>
      </c>
      <c r="P135" s="139"/>
      <c r="Q135" s="139"/>
    </row>
    <row r="136" spans="1:17" ht="187.5">
      <c r="A136" s="111">
        <v>117</v>
      </c>
      <c r="B136" s="136" t="s">
        <v>541</v>
      </c>
      <c r="C136" s="36" t="s">
        <v>1215</v>
      </c>
      <c r="D136" s="139">
        <v>2017</v>
      </c>
      <c r="E136" s="139" t="s">
        <v>1216</v>
      </c>
      <c r="F136" s="3">
        <v>1448.274</v>
      </c>
      <c r="G136" s="3">
        <v>1448.274</v>
      </c>
      <c r="H136" s="3">
        <v>1448.274</v>
      </c>
      <c r="I136" s="3">
        <v>1303.447</v>
      </c>
      <c r="J136" s="30">
        <v>144.827</v>
      </c>
      <c r="K136" s="30">
        <v>0</v>
      </c>
      <c r="L136" s="139" t="s">
        <v>2122</v>
      </c>
      <c r="M136" s="139" t="s">
        <v>1217</v>
      </c>
      <c r="N136" s="139" t="s">
        <v>1218</v>
      </c>
      <c r="O136" s="139" t="s">
        <v>1750</v>
      </c>
      <c r="P136" s="139"/>
      <c r="Q136" s="139"/>
    </row>
    <row r="137" spans="1:17" ht="187.5">
      <c r="A137" s="111">
        <v>118</v>
      </c>
      <c r="B137" s="136" t="s">
        <v>542</v>
      </c>
      <c r="C137" s="36" t="s">
        <v>1219</v>
      </c>
      <c r="D137" s="139">
        <v>2017</v>
      </c>
      <c r="E137" s="139" t="s">
        <v>1220</v>
      </c>
      <c r="F137" s="3">
        <v>711.45</v>
      </c>
      <c r="G137" s="3">
        <v>711.45</v>
      </c>
      <c r="H137" s="3">
        <v>711.45</v>
      </c>
      <c r="I137" s="3">
        <v>640.305</v>
      </c>
      <c r="J137" s="30">
        <v>71.145</v>
      </c>
      <c r="K137" s="30">
        <v>0</v>
      </c>
      <c r="L137" s="139" t="s">
        <v>2122</v>
      </c>
      <c r="M137" s="139" t="s">
        <v>1221</v>
      </c>
      <c r="N137" s="139" t="s">
        <v>1222</v>
      </c>
      <c r="O137" s="139" t="s">
        <v>1750</v>
      </c>
      <c r="P137" s="139"/>
      <c r="Q137" s="139"/>
    </row>
    <row r="138" spans="1:17" ht="187.5">
      <c r="A138" s="111">
        <v>119</v>
      </c>
      <c r="B138" s="136" t="s">
        <v>543</v>
      </c>
      <c r="C138" s="36" t="s">
        <v>1223</v>
      </c>
      <c r="D138" s="139">
        <v>2017</v>
      </c>
      <c r="E138" s="139" t="s">
        <v>1212</v>
      </c>
      <c r="F138" s="3">
        <v>1261.682</v>
      </c>
      <c r="G138" s="3">
        <f>F138</f>
        <v>1261.682</v>
      </c>
      <c r="H138" s="3">
        <f>G138</f>
        <v>1261.682</v>
      </c>
      <c r="I138" s="3">
        <v>1135.514</v>
      </c>
      <c r="J138" s="30">
        <v>126.168</v>
      </c>
      <c r="K138" s="30">
        <v>0</v>
      </c>
      <c r="L138" s="139" t="s">
        <v>2122</v>
      </c>
      <c r="M138" s="139" t="s">
        <v>1224</v>
      </c>
      <c r="N138" s="139" t="s">
        <v>1225</v>
      </c>
      <c r="O138" s="139" t="s">
        <v>1750</v>
      </c>
      <c r="P138" s="139"/>
      <c r="Q138" s="139"/>
    </row>
    <row r="139" spans="1:17" ht="187.5">
      <c r="A139" s="111">
        <v>120</v>
      </c>
      <c r="B139" s="136" t="s">
        <v>544</v>
      </c>
      <c r="C139" s="36" t="s">
        <v>1226</v>
      </c>
      <c r="D139" s="139">
        <v>2017</v>
      </c>
      <c r="E139" s="139" t="s">
        <v>1227</v>
      </c>
      <c r="F139" s="3">
        <v>972.546</v>
      </c>
      <c r="G139" s="3">
        <v>972.546</v>
      </c>
      <c r="H139" s="3">
        <v>972.546</v>
      </c>
      <c r="I139" s="3">
        <v>875.291</v>
      </c>
      <c r="J139" s="30">
        <v>97.255</v>
      </c>
      <c r="K139" s="30">
        <v>0</v>
      </c>
      <c r="L139" s="139" t="s">
        <v>2122</v>
      </c>
      <c r="M139" s="139" t="s">
        <v>1228</v>
      </c>
      <c r="N139" s="139" t="s">
        <v>1229</v>
      </c>
      <c r="O139" s="139" t="s">
        <v>1750</v>
      </c>
      <c r="P139" s="139"/>
      <c r="Q139" s="139"/>
    </row>
    <row r="140" spans="1:17" ht="187.5">
      <c r="A140" s="111">
        <v>121</v>
      </c>
      <c r="B140" s="136" t="s">
        <v>545</v>
      </c>
      <c r="C140" s="36" t="s">
        <v>1230</v>
      </c>
      <c r="D140" s="139">
        <v>2017</v>
      </c>
      <c r="E140" s="139" t="s">
        <v>1231</v>
      </c>
      <c r="F140" s="3">
        <v>846.559</v>
      </c>
      <c r="G140" s="3">
        <v>846.559</v>
      </c>
      <c r="H140" s="3">
        <v>846.559</v>
      </c>
      <c r="I140" s="3">
        <v>761.903</v>
      </c>
      <c r="J140" s="30">
        <v>84.656</v>
      </c>
      <c r="K140" s="30">
        <v>0</v>
      </c>
      <c r="L140" s="139" t="s">
        <v>2122</v>
      </c>
      <c r="M140" s="139" t="s">
        <v>1232</v>
      </c>
      <c r="N140" s="139" t="s">
        <v>1233</v>
      </c>
      <c r="O140" s="139" t="s">
        <v>1750</v>
      </c>
      <c r="P140" s="139"/>
      <c r="Q140" s="139"/>
    </row>
    <row r="141" spans="1:17" ht="187.5">
      <c r="A141" s="111">
        <v>122</v>
      </c>
      <c r="B141" s="136" t="s">
        <v>546</v>
      </c>
      <c r="C141" s="36" t="s">
        <v>1234</v>
      </c>
      <c r="D141" s="139">
        <v>2017</v>
      </c>
      <c r="E141" s="139" t="s">
        <v>1235</v>
      </c>
      <c r="F141" s="3">
        <v>1293.942</v>
      </c>
      <c r="G141" s="3">
        <v>1293.942</v>
      </c>
      <c r="H141" s="3">
        <v>1293.942</v>
      </c>
      <c r="I141" s="3">
        <v>1164.548</v>
      </c>
      <c r="J141" s="30">
        <v>129.394</v>
      </c>
      <c r="K141" s="30">
        <v>0</v>
      </c>
      <c r="L141" s="139" t="s">
        <v>2122</v>
      </c>
      <c r="M141" s="139" t="s">
        <v>1236</v>
      </c>
      <c r="N141" s="139" t="s">
        <v>1237</v>
      </c>
      <c r="O141" s="139" t="s">
        <v>1750</v>
      </c>
      <c r="P141" s="139"/>
      <c r="Q141" s="139"/>
    </row>
    <row r="142" spans="1:17" ht="187.5">
      <c r="A142" s="111">
        <v>123</v>
      </c>
      <c r="B142" s="136" t="s">
        <v>547</v>
      </c>
      <c r="C142" s="36" t="s">
        <v>1238</v>
      </c>
      <c r="D142" s="139">
        <v>2017</v>
      </c>
      <c r="E142" s="139" t="s">
        <v>1239</v>
      </c>
      <c r="F142" s="3">
        <v>572.8</v>
      </c>
      <c r="G142" s="3">
        <v>572.8</v>
      </c>
      <c r="H142" s="3">
        <v>572.8</v>
      </c>
      <c r="I142" s="3">
        <v>515.52</v>
      </c>
      <c r="J142" s="30">
        <v>57.28</v>
      </c>
      <c r="K142" s="30">
        <v>0</v>
      </c>
      <c r="L142" s="139" t="s">
        <v>2122</v>
      </c>
      <c r="M142" s="36" t="s">
        <v>1240</v>
      </c>
      <c r="N142" s="139" t="s">
        <v>1241</v>
      </c>
      <c r="O142" s="139" t="s">
        <v>1750</v>
      </c>
      <c r="P142" s="139"/>
      <c r="Q142" s="139"/>
    </row>
    <row r="143" spans="1:17" ht="187.5">
      <c r="A143" s="111">
        <v>124</v>
      </c>
      <c r="B143" s="136" t="s">
        <v>548</v>
      </c>
      <c r="C143" s="36" t="s">
        <v>1242</v>
      </c>
      <c r="D143" s="139">
        <v>2017</v>
      </c>
      <c r="E143" s="139" t="s">
        <v>1243</v>
      </c>
      <c r="F143" s="3">
        <v>1341.568</v>
      </c>
      <c r="G143" s="3">
        <v>1341.568</v>
      </c>
      <c r="H143" s="3">
        <v>1341.568</v>
      </c>
      <c r="I143" s="3">
        <v>1207.411</v>
      </c>
      <c r="J143" s="30">
        <v>134.157</v>
      </c>
      <c r="K143" s="30">
        <v>0</v>
      </c>
      <c r="L143" s="139" t="s">
        <v>2122</v>
      </c>
      <c r="M143" s="139" t="s">
        <v>1244</v>
      </c>
      <c r="N143" s="139" t="s">
        <v>1245</v>
      </c>
      <c r="O143" s="139" t="s">
        <v>1750</v>
      </c>
      <c r="P143" s="139"/>
      <c r="Q143" s="139"/>
    </row>
    <row r="144" spans="1:17" ht="187.5">
      <c r="A144" s="111">
        <v>125</v>
      </c>
      <c r="B144" s="136" t="s">
        <v>549</v>
      </c>
      <c r="C144" s="36" t="s">
        <v>1246</v>
      </c>
      <c r="D144" s="139">
        <v>2017</v>
      </c>
      <c r="E144" s="139" t="s">
        <v>1247</v>
      </c>
      <c r="F144" s="3">
        <v>1002.734</v>
      </c>
      <c r="G144" s="3">
        <v>1002.734</v>
      </c>
      <c r="H144" s="3">
        <v>1002.734</v>
      </c>
      <c r="I144" s="3">
        <v>902.461</v>
      </c>
      <c r="J144" s="30">
        <v>100.273</v>
      </c>
      <c r="K144" s="30">
        <v>0</v>
      </c>
      <c r="L144" s="139" t="s">
        <v>2122</v>
      </c>
      <c r="M144" s="139" t="s">
        <v>1248</v>
      </c>
      <c r="N144" s="139" t="s">
        <v>1249</v>
      </c>
      <c r="O144" s="139" t="s">
        <v>1750</v>
      </c>
      <c r="P144" s="139"/>
      <c r="Q144" s="139"/>
    </row>
    <row r="145" spans="1:17" ht="187.5">
      <c r="A145" s="111">
        <v>126</v>
      </c>
      <c r="B145" s="136" t="s">
        <v>550</v>
      </c>
      <c r="C145" s="36" t="s">
        <v>1250</v>
      </c>
      <c r="D145" s="139">
        <v>2017</v>
      </c>
      <c r="E145" s="139" t="s">
        <v>1251</v>
      </c>
      <c r="F145" s="3">
        <v>1473.286</v>
      </c>
      <c r="G145" s="3">
        <v>1473.286</v>
      </c>
      <c r="H145" s="3">
        <v>1473.286</v>
      </c>
      <c r="I145" s="3">
        <v>1325.957</v>
      </c>
      <c r="J145" s="30">
        <v>147.329</v>
      </c>
      <c r="K145" s="30">
        <v>0</v>
      </c>
      <c r="L145" s="139" t="s">
        <v>2122</v>
      </c>
      <c r="M145" s="139" t="s">
        <v>1252</v>
      </c>
      <c r="N145" s="139" t="s">
        <v>1253</v>
      </c>
      <c r="O145" s="139" t="s">
        <v>1750</v>
      </c>
      <c r="P145" s="139"/>
      <c r="Q145" s="139"/>
    </row>
    <row r="146" spans="1:17" s="180" customFormat="1" ht="18.75">
      <c r="A146" s="271"/>
      <c r="B146" s="184"/>
      <c r="C146" s="248" t="s">
        <v>882</v>
      </c>
      <c r="D146" s="43"/>
      <c r="E146" s="178"/>
      <c r="F146" s="166">
        <f aca="true" t="shared" si="19" ref="F146:K146">F147</f>
        <v>5454.971</v>
      </c>
      <c r="G146" s="166">
        <f t="shared" si="19"/>
        <v>5454.971</v>
      </c>
      <c r="H146" s="166">
        <f t="shared" si="19"/>
        <v>5454.971</v>
      </c>
      <c r="I146" s="166">
        <f t="shared" si="19"/>
        <v>4909.4739</v>
      </c>
      <c r="J146" s="166">
        <f t="shared" si="19"/>
        <v>545.4971</v>
      </c>
      <c r="K146" s="166">
        <f t="shared" si="19"/>
        <v>0</v>
      </c>
      <c r="L146" s="42"/>
      <c r="M146" s="43"/>
      <c r="N146" s="44"/>
      <c r="O146" s="43"/>
      <c r="P146" s="43"/>
      <c r="Q146" s="179"/>
    </row>
    <row r="147" spans="1:17" ht="161.25" customHeight="1">
      <c r="A147" s="111">
        <v>127</v>
      </c>
      <c r="B147" s="136" t="s">
        <v>551</v>
      </c>
      <c r="C147" s="139" t="s">
        <v>883</v>
      </c>
      <c r="D147" s="139">
        <v>2017</v>
      </c>
      <c r="E147" s="139" t="s">
        <v>884</v>
      </c>
      <c r="F147" s="3">
        <v>5454.971</v>
      </c>
      <c r="G147" s="3">
        <v>5454.971</v>
      </c>
      <c r="H147" s="3">
        <v>5454.971</v>
      </c>
      <c r="I147" s="3">
        <v>4909.4739</v>
      </c>
      <c r="J147" s="3">
        <v>545.4971</v>
      </c>
      <c r="K147" s="3">
        <v>0</v>
      </c>
      <c r="L147" s="139" t="s">
        <v>2122</v>
      </c>
      <c r="M147" s="139" t="s">
        <v>885</v>
      </c>
      <c r="N147" s="139" t="s">
        <v>886</v>
      </c>
      <c r="O147" s="139" t="s">
        <v>887</v>
      </c>
      <c r="P147" s="139"/>
      <c r="Q147" s="139"/>
    </row>
    <row r="148" spans="1:17" s="233" customFormat="1" ht="18.75">
      <c r="A148" s="270"/>
      <c r="B148" s="234"/>
      <c r="C148" s="177" t="s">
        <v>881</v>
      </c>
      <c r="D148" s="149"/>
      <c r="E148" s="229"/>
      <c r="F148" s="150">
        <f aca="true" t="shared" si="20" ref="F148:K148">SUM(F149:F160)</f>
        <v>21367.19777</v>
      </c>
      <c r="G148" s="150">
        <f t="shared" si="20"/>
        <v>20283.439769999997</v>
      </c>
      <c r="H148" s="150">
        <f t="shared" si="20"/>
        <v>20283.439769999997</v>
      </c>
      <c r="I148" s="150">
        <f t="shared" si="20"/>
        <v>18255.095593000002</v>
      </c>
      <c r="J148" s="150">
        <f t="shared" si="20"/>
        <v>2028.343977</v>
      </c>
      <c r="K148" s="150">
        <f t="shared" si="20"/>
        <v>0</v>
      </c>
      <c r="L148" s="230"/>
      <c r="M148" s="149"/>
      <c r="N148" s="231"/>
      <c r="O148" s="149"/>
      <c r="P148" s="149"/>
      <c r="Q148" s="232"/>
    </row>
    <row r="149" spans="1:17" ht="120" customHeight="1">
      <c r="A149" s="111">
        <v>128</v>
      </c>
      <c r="B149" s="136" t="s">
        <v>552</v>
      </c>
      <c r="C149" s="139" t="s">
        <v>889</v>
      </c>
      <c r="D149" s="139">
        <v>2017</v>
      </c>
      <c r="E149" s="139" t="s">
        <v>890</v>
      </c>
      <c r="F149" s="3">
        <v>779.31626</v>
      </c>
      <c r="G149" s="3">
        <v>779.31626</v>
      </c>
      <c r="H149" s="3">
        <v>779.31626</v>
      </c>
      <c r="I149" s="3">
        <v>701.384634</v>
      </c>
      <c r="J149" s="3">
        <v>77.931626</v>
      </c>
      <c r="K149" s="3">
        <v>0</v>
      </c>
      <c r="L149" s="139" t="s">
        <v>2122</v>
      </c>
      <c r="M149" s="139" t="s">
        <v>891</v>
      </c>
      <c r="N149" s="139" t="s">
        <v>671</v>
      </c>
      <c r="O149" s="139" t="s">
        <v>892</v>
      </c>
      <c r="P149" s="139"/>
      <c r="Q149" s="139"/>
    </row>
    <row r="150" spans="1:17" ht="157.5" customHeight="1">
      <c r="A150" s="271">
        <v>129</v>
      </c>
      <c r="B150" s="136" t="s">
        <v>553</v>
      </c>
      <c r="C150" s="139" t="s">
        <v>893</v>
      </c>
      <c r="D150" s="139">
        <v>2017</v>
      </c>
      <c r="E150" s="139" t="s">
        <v>894</v>
      </c>
      <c r="F150" s="3">
        <v>1699.87944</v>
      </c>
      <c r="G150" s="3">
        <v>1699.87944</v>
      </c>
      <c r="H150" s="3">
        <v>1699.87944</v>
      </c>
      <c r="I150" s="3">
        <v>1529.891496</v>
      </c>
      <c r="J150" s="3">
        <v>169.987944</v>
      </c>
      <c r="K150" s="3">
        <v>0</v>
      </c>
      <c r="L150" s="139" t="s">
        <v>2122</v>
      </c>
      <c r="M150" s="139" t="s">
        <v>339</v>
      </c>
      <c r="N150" s="139" t="s">
        <v>672</v>
      </c>
      <c r="O150" s="139" t="s">
        <v>895</v>
      </c>
      <c r="P150" s="139"/>
      <c r="Q150" s="139"/>
    </row>
    <row r="151" spans="1:17" ht="130.5" customHeight="1">
      <c r="A151" s="111">
        <v>130</v>
      </c>
      <c r="B151" s="136" t="s">
        <v>554</v>
      </c>
      <c r="C151" s="139" t="s">
        <v>896</v>
      </c>
      <c r="D151" s="139">
        <v>2017</v>
      </c>
      <c r="E151" s="139" t="s">
        <v>897</v>
      </c>
      <c r="F151" s="3">
        <v>1278.41729</v>
      </c>
      <c r="G151" s="3">
        <v>1278.41729</v>
      </c>
      <c r="H151" s="3">
        <v>1278.41729</v>
      </c>
      <c r="I151" s="3">
        <v>1150.575561</v>
      </c>
      <c r="J151" s="3">
        <v>127.841729</v>
      </c>
      <c r="K151" s="3">
        <v>0</v>
      </c>
      <c r="L151" s="139" t="s">
        <v>2122</v>
      </c>
      <c r="M151" s="139" t="s">
        <v>898</v>
      </c>
      <c r="N151" s="139" t="s">
        <v>673</v>
      </c>
      <c r="O151" s="139" t="s">
        <v>892</v>
      </c>
      <c r="P151" s="139"/>
      <c r="Q151" s="139"/>
    </row>
    <row r="152" spans="1:17" ht="225">
      <c r="A152" s="271">
        <v>131</v>
      </c>
      <c r="B152" s="136" t="s">
        <v>555</v>
      </c>
      <c r="C152" s="139" t="s">
        <v>899</v>
      </c>
      <c r="D152" s="139">
        <v>2017</v>
      </c>
      <c r="E152" s="139" t="s">
        <v>900</v>
      </c>
      <c r="F152" s="3">
        <v>959.49848</v>
      </c>
      <c r="G152" s="3">
        <v>959.49848</v>
      </c>
      <c r="H152" s="3">
        <v>959.49848</v>
      </c>
      <c r="I152" s="3">
        <v>863.548632</v>
      </c>
      <c r="J152" s="3">
        <v>95.949848</v>
      </c>
      <c r="K152" s="3">
        <v>0</v>
      </c>
      <c r="L152" s="139" t="s">
        <v>2122</v>
      </c>
      <c r="M152" s="139" t="s">
        <v>901</v>
      </c>
      <c r="N152" s="139" t="s">
        <v>674</v>
      </c>
      <c r="O152" s="139" t="s">
        <v>895</v>
      </c>
      <c r="P152" s="139"/>
      <c r="Q152" s="139"/>
    </row>
    <row r="153" spans="1:17" ht="321.75" customHeight="1">
      <c r="A153" s="111">
        <v>132</v>
      </c>
      <c r="B153" s="136" t="s">
        <v>556</v>
      </c>
      <c r="C153" s="139" t="s">
        <v>902</v>
      </c>
      <c r="D153" s="139">
        <v>2017</v>
      </c>
      <c r="E153" s="139" t="s">
        <v>903</v>
      </c>
      <c r="F153" s="3">
        <v>4052.9543</v>
      </c>
      <c r="G153" s="3">
        <v>4052.9543</v>
      </c>
      <c r="H153" s="3">
        <v>4052.9543</v>
      </c>
      <c r="I153" s="3">
        <v>3647.65887</v>
      </c>
      <c r="J153" s="3">
        <v>405.29543</v>
      </c>
      <c r="K153" s="3">
        <v>0</v>
      </c>
      <c r="L153" s="139" t="s">
        <v>2122</v>
      </c>
      <c r="M153" s="139" t="s">
        <v>904</v>
      </c>
      <c r="N153" s="139" t="s">
        <v>675</v>
      </c>
      <c r="O153" s="139" t="s">
        <v>905</v>
      </c>
      <c r="P153" s="139"/>
      <c r="Q153" s="139"/>
    </row>
    <row r="154" spans="1:17" ht="192.75" customHeight="1">
      <c r="A154" s="271">
        <v>133</v>
      </c>
      <c r="B154" s="136" t="s">
        <v>557</v>
      </c>
      <c r="C154" s="139" t="s">
        <v>906</v>
      </c>
      <c r="D154" s="139">
        <v>2017</v>
      </c>
      <c r="E154" s="139" t="s">
        <v>907</v>
      </c>
      <c r="F154" s="3">
        <v>1211.844</v>
      </c>
      <c r="G154" s="3">
        <v>762.146</v>
      </c>
      <c r="H154" s="3">
        <f>I154+J154</f>
        <v>762.1460000000001</v>
      </c>
      <c r="I154" s="3">
        <v>685.9314</v>
      </c>
      <c r="J154" s="3">
        <v>76.2146</v>
      </c>
      <c r="K154" s="3">
        <v>0</v>
      </c>
      <c r="L154" s="139" t="s">
        <v>2122</v>
      </c>
      <c r="M154" s="139" t="s">
        <v>908</v>
      </c>
      <c r="N154" s="139" t="s">
        <v>676</v>
      </c>
      <c r="O154" s="139" t="s">
        <v>909</v>
      </c>
      <c r="P154" s="139"/>
      <c r="Q154" s="139"/>
    </row>
    <row r="155" spans="1:17" ht="179.25" customHeight="1">
      <c r="A155" s="111">
        <v>134</v>
      </c>
      <c r="B155" s="136" t="s">
        <v>558</v>
      </c>
      <c r="C155" s="139" t="s">
        <v>910</v>
      </c>
      <c r="D155" s="139">
        <v>2017</v>
      </c>
      <c r="E155" s="139" t="s">
        <v>911</v>
      </c>
      <c r="F155" s="3">
        <v>1202.161</v>
      </c>
      <c r="G155" s="3">
        <v>860.798</v>
      </c>
      <c r="H155" s="3">
        <v>860.798</v>
      </c>
      <c r="I155" s="3">
        <v>774.718</v>
      </c>
      <c r="J155" s="3">
        <v>86.0798</v>
      </c>
      <c r="K155" s="3">
        <v>0</v>
      </c>
      <c r="L155" s="139" t="s">
        <v>2122</v>
      </c>
      <c r="M155" s="139" t="s">
        <v>912</v>
      </c>
      <c r="N155" s="139" t="s">
        <v>670</v>
      </c>
      <c r="O155" s="139" t="s">
        <v>913</v>
      </c>
      <c r="P155" s="139"/>
      <c r="Q155" s="139"/>
    </row>
    <row r="156" spans="1:17" ht="172.5" customHeight="1">
      <c r="A156" s="271">
        <v>135</v>
      </c>
      <c r="B156" s="136" t="s">
        <v>559</v>
      </c>
      <c r="C156" s="139" t="s">
        <v>914</v>
      </c>
      <c r="D156" s="139">
        <v>2017</v>
      </c>
      <c r="E156" s="139" t="s">
        <v>915</v>
      </c>
      <c r="F156" s="3">
        <v>2162.606</v>
      </c>
      <c r="G156" s="3">
        <v>1869.909</v>
      </c>
      <c r="H156" s="3">
        <v>1869.909</v>
      </c>
      <c r="I156" s="3">
        <v>1682.9181</v>
      </c>
      <c r="J156" s="3">
        <v>186.9909</v>
      </c>
      <c r="K156" s="3">
        <v>0</v>
      </c>
      <c r="L156" s="139" t="s">
        <v>2122</v>
      </c>
      <c r="M156" s="139" t="s">
        <v>916</v>
      </c>
      <c r="N156" s="139" t="s">
        <v>669</v>
      </c>
      <c r="O156" s="139" t="s">
        <v>913</v>
      </c>
      <c r="P156" s="139"/>
      <c r="Q156" s="139"/>
    </row>
    <row r="157" spans="1:17" ht="249.75" customHeight="1">
      <c r="A157" s="111">
        <v>136</v>
      </c>
      <c r="B157" s="136" t="s">
        <v>560</v>
      </c>
      <c r="C157" s="139" t="s">
        <v>917</v>
      </c>
      <c r="D157" s="139">
        <v>2017</v>
      </c>
      <c r="E157" s="139" t="s">
        <v>918</v>
      </c>
      <c r="F157" s="3">
        <v>2441.2</v>
      </c>
      <c r="G157" s="3">
        <v>2441.2</v>
      </c>
      <c r="H157" s="3">
        <f>I157+J157</f>
        <v>2441.2</v>
      </c>
      <c r="I157" s="3">
        <f>F157*90%</f>
        <v>2197.08</v>
      </c>
      <c r="J157" s="3">
        <f>F157*10%</f>
        <v>244.12</v>
      </c>
      <c r="K157" s="3">
        <v>0</v>
      </c>
      <c r="L157" s="139" t="s">
        <v>2122</v>
      </c>
      <c r="M157" s="139" t="s">
        <v>919</v>
      </c>
      <c r="N157" s="49" t="s">
        <v>666</v>
      </c>
      <c r="O157" s="139" t="s">
        <v>920</v>
      </c>
      <c r="P157" s="139"/>
      <c r="Q157" s="139"/>
    </row>
    <row r="158" spans="1:17" ht="225.75" customHeight="1">
      <c r="A158" s="271">
        <v>137</v>
      </c>
      <c r="B158" s="136" t="s">
        <v>561</v>
      </c>
      <c r="C158" s="139" t="s">
        <v>921</v>
      </c>
      <c r="D158" s="139">
        <v>2017</v>
      </c>
      <c r="E158" s="139" t="s">
        <v>922</v>
      </c>
      <c r="F158" s="3">
        <v>2022.421</v>
      </c>
      <c r="G158" s="3">
        <v>2022.421</v>
      </c>
      <c r="H158" s="3">
        <f>F158</f>
        <v>2022.421</v>
      </c>
      <c r="I158" s="3">
        <f>F158*90%</f>
        <v>1820.1789</v>
      </c>
      <c r="J158" s="3">
        <f>F158*10%</f>
        <v>202.24210000000002</v>
      </c>
      <c r="K158" s="3">
        <v>0</v>
      </c>
      <c r="L158" s="139" t="s">
        <v>2122</v>
      </c>
      <c r="M158" s="139" t="s">
        <v>923</v>
      </c>
      <c r="N158" s="139" t="s">
        <v>667</v>
      </c>
      <c r="O158" s="139" t="s">
        <v>920</v>
      </c>
      <c r="P158" s="139"/>
      <c r="Q158" s="139"/>
    </row>
    <row r="159" spans="1:17" ht="147" customHeight="1">
      <c r="A159" s="111">
        <v>138</v>
      </c>
      <c r="B159" s="136" t="s">
        <v>562</v>
      </c>
      <c r="C159" s="139" t="s">
        <v>924</v>
      </c>
      <c r="D159" s="139">
        <v>2016</v>
      </c>
      <c r="E159" s="139" t="s">
        <v>925</v>
      </c>
      <c r="F159" s="3">
        <v>1788.924</v>
      </c>
      <c r="G159" s="3">
        <v>1788.924</v>
      </c>
      <c r="H159" s="3">
        <v>1788.924</v>
      </c>
      <c r="I159" s="3">
        <v>1610.0316</v>
      </c>
      <c r="J159" s="3">
        <v>178.8924</v>
      </c>
      <c r="K159" s="3">
        <v>0</v>
      </c>
      <c r="L159" s="139" t="s">
        <v>2122</v>
      </c>
      <c r="M159" s="139" t="s">
        <v>677</v>
      </c>
      <c r="N159" s="139" t="s">
        <v>665</v>
      </c>
      <c r="O159" s="6" t="s">
        <v>926</v>
      </c>
      <c r="P159" s="139"/>
      <c r="Q159" s="139"/>
    </row>
    <row r="160" spans="1:17" ht="146.25" customHeight="1">
      <c r="A160" s="271">
        <v>139</v>
      </c>
      <c r="B160" s="136" t="s">
        <v>563</v>
      </c>
      <c r="C160" s="139" t="s">
        <v>927</v>
      </c>
      <c r="D160" s="139">
        <v>2016</v>
      </c>
      <c r="E160" s="139" t="s">
        <v>925</v>
      </c>
      <c r="F160" s="3">
        <v>1767.976</v>
      </c>
      <c r="G160" s="3">
        <v>1767.976</v>
      </c>
      <c r="H160" s="3">
        <v>1767.976</v>
      </c>
      <c r="I160" s="3">
        <v>1591.1784</v>
      </c>
      <c r="J160" s="3">
        <v>176.7976</v>
      </c>
      <c r="K160" s="3">
        <v>0</v>
      </c>
      <c r="L160" s="139" t="s">
        <v>2122</v>
      </c>
      <c r="M160" s="139" t="s">
        <v>677</v>
      </c>
      <c r="N160" s="139" t="s">
        <v>668</v>
      </c>
      <c r="O160" s="6" t="s">
        <v>926</v>
      </c>
      <c r="P160" s="139"/>
      <c r="Q160" s="139"/>
    </row>
    <row r="161" spans="1:17" s="233" customFormat="1" ht="18.75">
      <c r="A161" s="270"/>
      <c r="B161" s="234"/>
      <c r="C161" s="177" t="s">
        <v>2203</v>
      </c>
      <c r="D161" s="149"/>
      <c r="E161" s="229"/>
      <c r="F161" s="150">
        <f aca="true" t="shared" si="21" ref="F161:K161">SUM(F162:F165)</f>
        <v>27203.969</v>
      </c>
      <c r="G161" s="150">
        <f t="shared" si="21"/>
        <v>27203.969</v>
      </c>
      <c r="H161" s="150">
        <f t="shared" si="21"/>
        <v>27203.969</v>
      </c>
      <c r="I161" s="150">
        <f t="shared" si="21"/>
        <v>24483.573</v>
      </c>
      <c r="J161" s="150">
        <f t="shared" si="21"/>
        <v>2720.396</v>
      </c>
      <c r="K161" s="150">
        <f t="shared" si="21"/>
        <v>0</v>
      </c>
      <c r="L161" s="230"/>
      <c r="M161" s="149"/>
      <c r="N161" s="231"/>
      <c r="O161" s="149"/>
      <c r="P161" s="149"/>
      <c r="Q161" s="232"/>
    </row>
    <row r="162" spans="1:17" ht="120" customHeight="1">
      <c r="A162" s="271">
        <v>140</v>
      </c>
      <c r="B162" s="136" t="s">
        <v>564</v>
      </c>
      <c r="C162" s="39" t="s">
        <v>2204</v>
      </c>
      <c r="D162" s="139">
        <v>2017</v>
      </c>
      <c r="E162" s="39" t="s">
        <v>2207</v>
      </c>
      <c r="F162" s="29">
        <v>11900.105</v>
      </c>
      <c r="G162" s="29">
        <v>11900.105</v>
      </c>
      <c r="H162" s="29">
        <f>I162+J162</f>
        <v>11900.105</v>
      </c>
      <c r="I162" s="3">
        <v>10710.095</v>
      </c>
      <c r="J162" s="3">
        <v>1190.01</v>
      </c>
      <c r="K162" s="3">
        <v>0</v>
      </c>
      <c r="L162" s="139" t="s">
        <v>2122</v>
      </c>
      <c r="M162" s="139" t="s">
        <v>2206</v>
      </c>
      <c r="N162" s="139" t="s">
        <v>2205</v>
      </c>
      <c r="O162" s="139" t="s">
        <v>2214</v>
      </c>
      <c r="P162" s="139"/>
      <c r="Q162" s="139"/>
    </row>
    <row r="163" spans="1:17" ht="87" customHeight="1">
      <c r="A163" s="271">
        <v>141</v>
      </c>
      <c r="B163" s="136" t="s">
        <v>565</v>
      </c>
      <c r="C163" s="39" t="s">
        <v>2208</v>
      </c>
      <c r="D163" s="139">
        <v>2017</v>
      </c>
      <c r="E163" s="39" t="s">
        <v>2209</v>
      </c>
      <c r="F163" s="29">
        <v>3348.647</v>
      </c>
      <c r="G163" s="29">
        <v>3348.647</v>
      </c>
      <c r="H163" s="29">
        <f>I163+J163</f>
        <v>3348.647</v>
      </c>
      <c r="I163" s="3">
        <v>3013.782</v>
      </c>
      <c r="J163" s="3">
        <v>334.865</v>
      </c>
      <c r="K163" s="3">
        <v>0</v>
      </c>
      <c r="L163" s="139" t="s">
        <v>2122</v>
      </c>
      <c r="M163" s="139" t="s">
        <v>2210</v>
      </c>
      <c r="N163" s="139" t="s">
        <v>2211</v>
      </c>
      <c r="O163" s="139" t="s">
        <v>2214</v>
      </c>
      <c r="P163" s="139"/>
      <c r="Q163" s="139"/>
    </row>
    <row r="164" spans="1:17" ht="112.5" customHeight="1">
      <c r="A164" s="271">
        <v>142</v>
      </c>
      <c r="B164" s="136" t="s">
        <v>566</v>
      </c>
      <c r="C164" s="39" t="s">
        <v>2216</v>
      </c>
      <c r="D164" s="139">
        <v>2017</v>
      </c>
      <c r="E164" s="39" t="s">
        <v>2215</v>
      </c>
      <c r="F164" s="29">
        <v>5312.684</v>
      </c>
      <c r="G164" s="29">
        <v>5312.684</v>
      </c>
      <c r="H164" s="29">
        <v>5312.684</v>
      </c>
      <c r="I164" s="3">
        <v>4781.416</v>
      </c>
      <c r="J164" s="3">
        <v>531.268</v>
      </c>
      <c r="K164" s="3"/>
      <c r="L164" s="139" t="s">
        <v>2122</v>
      </c>
      <c r="M164" s="139" t="s">
        <v>2213</v>
      </c>
      <c r="N164" s="139" t="s">
        <v>2212</v>
      </c>
      <c r="O164" s="139" t="s">
        <v>2214</v>
      </c>
      <c r="P164" s="139"/>
      <c r="Q164" s="139"/>
    </row>
    <row r="165" spans="1:17" ht="116.25" customHeight="1">
      <c r="A165" s="271">
        <v>143</v>
      </c>
      <c r="B165" s="136" t="s">
        <v>567</v>
      </c>
      <c r="C165" s="39" t="s">
        <v>2219</v>
      </c>
      <c r="D165" s="139">
        <v>2017</v>
      </c>
      <c r="E165" s="39" t="s">
        <v>2215</v>
      </c>
      <c r="F165" s="29">
        <v>6642.533</v>
      </c>
      <c r="G165" s="29">
        <v>6642.533</v>
      </c>
      <c r="H165" s="29">
        <f>I165+J165</f>
        <v>6642.532999999999</v>
      </c>
      <c r="I165" s="3">
        <v>5978.28</v>
      </c>
      <c r="J165" s="3">
        <v>664.253</v>
      </c>
      <c r="K165" s="3">
        <v>0</v>
      </c>
      <c r="L165" s="139" t="s">
        <v>2122</v>
      </c>
      <c r="M165" s="139" t="s">
        <v>2218</v>
      </c>
      <c r="N165" s="139" t="s">
        <v>2217</v>
      </c>
      <c r="O165" s="193" t="s">
        <v>2214</v>
      </c>
      <c r="P165" s="139"/>
      <c r="Q165" s="139"/>
    </row>
    <row r="166" spans="1:17" s="233" customFormat="1" ht="18.75">
      <c r="A166" s="270"/>
      <c r="B166" s="234"/>
      <c r="C166" s="177" t="s">
        <v>1996</v>
      </c>
      <c r="D166" s="149"/>
      <c r="E166" s="229"/>
      <c r="F166" s="150">
        <f aca="true" t="shared" si="22" ref="F166:K166">F167</f>
        <v>1355.551</v>
      </c>
      <c r="G166" s="150">
        <f t="shared" si="22"/>
        <v>1355.551</v>
      </c>
      <c r="H166" s="150">
        <f t="shared" si="22"/>
        <v>1355.5510000000002</v>
      </c>
      <c r="I166" s="150">
        <f t="shared" si="22"/>
        <v>1219.996</v>
      </c>
      <c r="J166" s="150">
        <f t="shared" si="22"/>
        <v>135.555</v>
      </c>
      <c r="K166" s="150">
        <f t="shared" si="22"/>
        <v>0</v>
      </c>
      <c r="L166" s="230"/>
      <c r="M166" s="149"/>
      <c r="N166" s="231"/>
      <c r="O166" s="149"/>
      <c r="P166" s="149"/>
      <c r="Q166" s="232"/>
    </row>
    <row r="167" spans="1:17" ht="112.5">
      <c r="A167" s="271">
        <v>144</v>
      </c>
      <c r="B167" s="136" t="s">
        <v>568</v>
      </c>
      <c r="C167" s="136" t="s">
        <v>1997</v>
      </c>
      <c r="D167" s="139">
        <v>2017</v>
      </c>
      <c r="E167" s="39" t="s">
        <v>1998</v>
      </c>
      <c r="F167" s="29">
        <v>1355.551</v>
      </c>
      <c r="G167" s="29">
        <v>1355.551</v>
      </c>
      <c r="H167" s="29">
        <f>I167+J167</f>
        <v>1355.5510000000002</v>
      </c>
      <c r="I167" s="3">
        <v>1219.996</v>
      </c>
      <c r="J167" s="3">
        <v>135.555</v>
      </c>
      <c r="K167" s="3">
        <v>0</v>
      </c>
      <c r="L167" s="139" t="s">
        <v>2122</v>
      </c>
      <c r="M167" s="139" t="s">
        <v>1999</v>
      </c>
      <c r="N167" s="135" t="s">
        <v>2000</v>
      </c>
      <c r="O167" s="6" t="s">
        <v>2001</v>
      </c>
      <c r="P167" s="139"/>
      <c r="Q167" s="139"/>
    </row>
    <row r="168" spans="1:17" s="233" customFormat="1" ht="18.75">
      <c r="A168" s="270"/>
      <c r="B168" s="234"/>
      <c r="C168" s="177" t="s">
        <v>2188</v>
      </c>
      <c r="D168" s="149"/>
      <c r="E168" s="229"/>
      <c r="F168" s="150">
        <f aca="true" t="shared" si="23" ref="F168:K168">SUM(F169:F171)</f>
        <v>21031.628</v>
      </c>
      <c r="G168" s="150">
        <f t="shared" si="23"/>
        <v>21031.628</v>
      </c>
      <c r="H168" s="150">
        <f t="shared" si="23"/>
        <v>21031.628</v>
      </c>
      <c r="I168" s="150">
        <f t="shared" si="23"/>
        <v>18928.465</v>
      </c>
      <c r="J168" s="150">
        <f t="shared" si="23"/>
        <v>2103.163</v>
      </c>
      <c r="K168" s="150">
        <f t="shared" si="23"/>
        <v>0</v>
      </c>
      <c r="L168" s="230"/>
      <c r="M168" s="149"/>
      <c r="N168" s="231"/>
      <c r="O168" s="149"/>
      <c r="P168" s="149"/>
      <c r="Q168" s="232"/>
    </row>
    <row r="169" spans="1:17" ht="195" customHeight="1">
      <c r="A169" s="271">
        <v>145</v>
      </c>
      <c r="B169" s="136" t="s">
        <v>569</v>
      </c>
      <c r="C169" s="193" t="s">
        <v>2189</v>
      </c>
      <c r="D169" s="139">
        <v>2017</v>
      </c>
      <c r="E169" s="39" t="s">
        <v>2193</v>
      </c>
      <c r="F169" s="29">
        <v>5377.488</v>
      </c>
      <c r="G169" s="29">
        <v>5377.488</v>
      </c>
      <c r="H169" s="29">
        <f>J169+I169</f>
        <v>5377.487999999999</v>
      </c>
      <c r="I169" s="3">
        <v>4839.739</v>
      </c>
      <c r="J169" s="3">
        <v>537.749</v>
      </c>
      <c r="K169" s="3">
        <v>0</v>
      </c>
      <c r="L169" s="139" t="s">
        <v>2122</v>
      </c>
      <c r="M169" s="139" t="s">
        <v>2191</v>
      </c>
      <c r="N169" s="135" t="s">
        <v>2192</v>
      </c>
      <c r="O169" s="194" t="s">
        <v>2190</v>
      </c>
      <c r="P169" s="139"/>
      <c r="Q169" s="139"/>
    </row>
    <row r="170" spans="1:17" ht="258.75" customHeight="1">
      <c r="A170" s="271">
        <v>146</v>
      </c>
      <c r="B170" s="136" t="s">
        <v>570</v>
      </c>
      <c r="C170" s="39" t="s">
        <v>2194</v>
      </c>
      <c r="D170" s="139">
        <v>2017</v>
      </c>
      <c r="E170" s="39" t="s">
        <v>2197</v>
      </c>
      <c r="F170" s="29">
        <f>G170</f>
        <v>8022.332</v>
      </c>
      <c r="G170" s="29">
        <f>H170</f>
        <v>8022.332</v>
      </c>
      <c r="H170" s="29">
        <f>I170+J170</f>
        <v>8022.332</v>
      </c>
      <c r="I170" s="3">
        <v>7220.099</v>
      </c>
      <c r="J170" s="3">
        <v>802.233</v>
      </c>
      <c r="K170" s="3">
        <v>0</v>
      </c>
      <c r="L170" s="139" t="s">
        <v>2122</v>
      </c>
      <c r="M170" s="139" t="s">
        <v>2196</v>
      </c>
      <c r="N170" s="135" t="s">
        <v>2200</v>
      </c>
      <c r="O170" s="195" t="s">
        <v>2195</v>
      </c>
      <c r="P170" s="139"/>
      <c r="Q170" s="139"/>
    </row>
    <row r="171" spans="1:17" ht="153.75" customHeight="1">
      <c r="A171" s="271">
        <v>147</v>
      </c>
      <c r="B171" s="136" t="s">
        <v>571</v>
      </c>
      <c r="C171" s="39" t="s">
        <v>2198</v>
      </c>
      <c r="D171" s="139">
        <v>2017</v>
      </c>
      <c r="E171" s="39" t="s">
        <v>2202</v>
      </c>
      <c r="F171" s="29">
        <v>7631.808</v>
      </c>
      <c r="G171" s="29">
        <v>7631.808</v>
      </c>
      <c r="H171" s="29">
        <f>I171+J171</f>
        <v>7631.808000000001</v>
      </c>
      <c r="I171" s="3">
        <v>6868.627</v>
      </c>
      <c r="J171" s="3">
        <v>763.181</v>
      </c>
      <c r="K171" s="3">
        <v>0</v>
      </c>
      <c r="L171" s="139" t="s">
        <v>2122</v>
      </c>
      <c r="M171" s="139" t="s">
        <v>2078</v>
      </c>
      <c r="N171" s="139" t="s">
        <v>2201</v>
      </c>
      <c r="O171" s="193" t="s">
        <v>2199</v>
      </c>
      <c r="P171" s="139"/>
      <c r="Q171" s="139"/>
    </row>
    <row r="172" spans="1:17" s="233" customFormat="1" ht="18.75">
      <c r="A172" s="270"/>
      <c r="B172" s="234"/>
      <c r="C172" s="177" t="s">
        <v>1271</v>
      </c>
      <c r="D172" s="149"/>
      <c r="E172" s="229"/>
      <c r="F172" s="150">
        <f aca="true" t="shared" si="24" ref="F172:K172">SUM(F173:F199)</f>
        <v>88013.67884000001</v>
      </c>
      <c r="G172" s="150">
        <f t="shared" si="24"/>
        <v>88013.67884000001</v>
      </c>
      <c r="H172" s="150">
        <f t="shared" si="24"/>
        <v>88013.67884000001</v>
      </c>
      <c r="I172" s="150">
        <f t="shared" si="24"/>
        <v>79212.310956</v>
      </c>
      <c r="J172" s="150">
        <f t="shared" si="24"/>
        <v>8801.367884</v>
      </c>
      <c r="K172" s="150">
        <f t="shared" si="24"/>
        <v>0</v>
      </c>
      <c r="L172" s="230"/>
      <c r="M172" s="149"/>
      <c r="N172" s="231"/>
      <c r="O172" s="149"/>
      <c r="P172" s="149"/>
      <c r="Q172" s="232"/>
    </row>
    <row r="173" spans="1:17" ht="136.5" customHeight="1">
      <c r="A173" s="271">
        <v>148</v>
      </c>
      <c r="B173" s="136" t="s">
        <v>572</v>
      </c>
      <c r="C173" s="153" t="s">
        <v>1272</v>
      </c>
      <c r="D173" s="19">
        <v>2017</v>
      </c>
      <c r="E173" s="19" t="s">
        <v>1273</v>
      </c>
      <c r="F173" s="18">
        <v>11330.984</v>
      </c>
      <c r="G173" s="18">
        <v>11330.984</v>
      </c>
      <c r="H173" s="18">
        <v>11330.984</v>
      </c>
      <c r="I173" s="31">
        <f aca="true" t="shared" si="25" ref="I173:I199">F173*0.9</f>
        <v>10197.885600000001</v>
      </c>
      <c r="J173" s="31">
        <f aca="true" t="shared" si="26" ref="J173:J199">F173-I173</f>
        <v>1133.098399999999</v>
      </c>
      <c r="K173" s="18" t="s">
        <v>1274</v>
      </c>
      <c r="L173" s="50" t="s">
        <v>2122</v>
      </c>
      <c r="M173" s="51" t="s">
        <v>1275</v>
      </c>
      <c r="N173" s="51" t="s">
        <v>1276</v>
      </c>
      <c r="O173" s="139" t="s">
        <v>1277</v>
      </c>
      <c r="P173" s="50"/>
      <c r="Q173" s="159"/>
    </row>
    <row r="174" spans="1:17" ht="140.25" customHeight="1">
      <c r="A174" s="271">
        <v>149</v>
      </c>
      <c r="B174" s="136" t="s">
        <v>573</v>
      </c>
      <c r="C174" s="139" t="s">
        <v>1278</v>
      </c>
      <c r="D174" s="139">
        <v>2017</v>
      </c>
      <c r="E174" s="139" t="s">
        <v>1279</v>
      </c>
      <c r="F174" s="3">
        <v>5174.177</v>
      </c>
      <c r="G174" s="3">
        <v>5174.177</v>
      </c>
      <c r="H174" s="3">
        <v>5174.177</v>
      </c>
      <c r="I174" s="31">
        <f t="shared" si="25"/>
        <v>4656.7593</v>
      </c>
      <c r="J174" s="31">
        <f t="shared" si="26"/>
        <v>517.4177</v>
      </c>
      <c r="K174" s="3" t="s">
        <v>1274</v>
      </c>
      <c r="L174" s="51" t="s">
        <v>2122</v>
      </c>
      <c r="M174" s="51" t="s">
        <v>1280</v>
      </c>
      <c r="N174" s="51" t="s">
        <v>1281</v>
      </c>
      <c r="O174" s="139" t="s">
        <v>1277</v>
      </c>
      <c r="P174" s="51"/>
      <c r="Q174" s="127"/>
    </row>
    <row r="175" spans="1:17" ht="141.75" customHeight="1">
      <c r="A175" s="271">
        <v>150</v>
      </c>
      <c r="B175" s="136" t="s">
        <v>574</v>
      </c>
      <c r="C175" s="139" t="s">
        <v>1282</v>
      </c>
      <c r="D175" s="139">
        <v>2017</v>
      </c>
      <c r="E175" s="139" t="s">
        <v>1283</v>
      </c>
      <c r="F175" s="3">
        <v>4239.394</v>
      </c>
      <c r="G175" s="3">
        <v>4239.394</v>
      </c>
      <c r="H175" s="3">
        <v>4239.394</v>
      </c>
      <c r="I175" s="31">
        <f t="shared" si="25"/>
        <v>3815.4546000000005</v>
      </c>
      <c r="J175" s="31">
        <f t="shared" si="26"/>
        <v>423.93939999999975</v>
      </c>
      <c r="K175" s="3" t="s">
        <v>1274</v>
      </c>
      <c r="L175" s="51" t="s">
        <v>2122</v>
      </c>
      <c r="M175" s="51" t="s">
        <v>1284</v>
      </c>
      <c r="N175" s="51" t="s">
        <v>1285</v>
      </c>
      <c r="O175" s="139" t="s">
        <v>1277</v>
      </c>
      <c r="P175" s="51"/>
      <c r="Q175" s="127"/>
    </row>
    <row r="176" spans="1:17" ht="121.5" customHeight="1">
      <c r="A176" s="271">
        <v>151</v>
      </c>
      <c r="B176" s="136" t="s">
        <v>575</v>
      </c>
      <c r="C176" s="136" t="s">
        <v>1286</v>
      </c>
      <c r="D176" s="19">
        <v>2017</v>
      </c>
      <c r="E176" s="19" t="s">
        <v>1287</v>
      </c>
      <c r="F176" s="18">
        <v>1486.901</v>
      </c>
      <c r="G176" s="18">
        <v>1486.901</v>
      </c>
      <c r="H176" s="18">
        <v>1486.901</v>
      </c>
      <c r="I176" s="31">
        <f t="shared" si="25"/>
        <v>1338.2109</v>
      </c>
      <c r="J176" s="31">
        <f t="shared" si="26"/>
        <v>148.69010000000003</v>
      </c>
      <c r="K176" s="18" t="s">
        <v>1274</v>
      </c>
      <c r="L176" s="50" t="s">
        <v>2122</v>
      </c>
      <c r="M176" s="51" t="s">
        <v>1288</v>
      </c>
      <c r="N176" s="51" t="s">
        <v>1289</v>
      </c>
      <c r="O176" s="139" t="s">
        <v>1277</v>
      </c>
      <c r="P176" s="50"/>
      <c r="Q176" s="159"/>
    </row>
    <row r="177" spans="1:17" ht="132.75" customHeight="1">
      <c r="A177" s="271">
        <v>152</v>
      </c>
      <c r="B177" s="136" t="s">
        <v>576</v>
      </c>
      <c r="C177" s="196" t="s">
        <v>1290</v>
      </c>
      <c r="D177" s="20">
        <v>2017</v>
      </c>
      <c r="E177" s="20">
        <v>200</v>
      </c>
      <c r="F177" s="21">
        <v>3858.152</v>
      </c>
      <c r="G177" s="21">
        <v>3858.152</v>
      </c>
      <c r="H177" s="21">
        <v>3858.152</v>
      </c>
      <c r="I177" s="31">
        <f t="shared" si="25"/>
        <v>3472.3368</v>
      </c>
      <c r="J177" s="31">
        <f t="shared" si="26"/>
        <v>385.8152</v>
      </c>
      <c r="K177" s="21">
        <v>0</v>
      </c>
      <c r="L177" s="139" t="s">
        <v>2122</v>
      </c>
      <c r="M177" s="20" t="s">
        <v>1291</v>
      </c>
      <c r="N177" s="37" t="s">
        <v>1303</v>
      </c>
      <c r="O177" s="197" t="s">
        <v>1292</v>
      </c>
      <c r="P177" s="20"/>
      <c r="Q177" s="139"/>
    </row>
    <row r="178" spans="1:17" ht="150.75" customHeight="1">
      <c r="A178" s="271">
        <v>153</v>
      </c>
      <c r="B178" s="136" t="s">
        <v>577</v>
      </c>
      <c r="C178" s="129" t="s">
        <v>817</v>
      </c>
      <c r="D178" s="20">
        <v>2017</v>
      </c>
      <c r="E178" s="25">
        <v>150</v>
      </c>
      <c r="F178" s="22">
        <v>5786.669</v>
      </c>
      <c r="G178" s="22">
        <v>5786.669</v>
      </c>
      <c r="H178" s="22">
        <v>5786.669</v>
      </c>
      <c r="I178" s="31">
        <f t="shared" si="25"/>
        <v>5208.0021</v>
      </c>
      <c r="J178" s="31">
        <f t="shared" si="26"/>
        <v>578.6669000000002</v>
      </c>
      <c r="K178" s="22">
        <v>0</v>
      </c>
      <c r="L178" s="139" t="s">
        <v>2122</v>
      </c>
      <c r="M178" s="20" t="s">
        <v>1293</v>
      </c>
      <c r="N178" s="37" t="s">
        <v>1303</v>
      </c>
      <c r="O178" s="197" t="s">
        <v>1292</v>
      </c>
      <c r="P178" s="25"/>
      <c r="Q178" s="139"/>
    </row>
    <row r="179" spans="1:17" ht="151.5" customHeight="1">
      <c r="A179" s="271">
        <v>154</v>
      </c>
      <c r="B179" s="136" t="s">
        <v>578</v>
      </c>
      <c r="C179" s="37" t="s">
        <v>1294</v>
      </c>
      <c r="D179" s="25">
        <v>2017</v>
      </c>
      <c r="E179" s="37">
        <v>200</v>
      </c>
      <c r="F179" s="31">
        <v>6411.64</v>
      </c>
      <c r="G179" s="31">
        <v>6411.64</v>
      </c>
      <c r="H179" s="31">
        <v>6411.64</v>
      </c>
      <c r="I179" s="31">
        <f t="shared" si="25"/>
        <v>5770.476000000001</v>
      </c>
      <c r="J179" s="31">
        <f t="shared" si="26"/>
        <v>641.1639999999998</v>
      </c>
      <c r="K179" s="31">
        <v>0</v>
      </c>
      <c r="L179" s="139" t="s">
        <v>2122</v>
      </c>
      <c r="M179" s="20" t="s">
        <v>1295</v>
      </c>
      <c r="N179" s="37" t="s">
        <v>1296</v>
      </c>
      <c r="O179" s="197" t="s">
        <v>1292</v>
      </c>
      <c r="P179" s="37"/>
      <c r="Q179" s="139"/>
    </row>
    <row r="180" spans="1:17" ht="152.25" customHeight="1">
      <c r="A180" s="271">
        <v>155</v>
      </c>
      <c r="B180" s="136" t="s">
        <v>579</v>
      </c>
      <c r="C180" s="37" t="s">
        <v>1297</v>
      </c>
      <c r="D180" s="129">
        <v>2017</v>
      </c>
      <c r="E180" s="37">
        <v>200</v>
      </c>
      <c r="F180" s="31">
        <v>3317.635</v>
      </c>
      <c r="G180" s="31">
        <v>3317.635</v>
      </c>
      <c r="H180" s="31">
        <v>3317.635</v>
      </c>
      <c r="I180" s="31">
        <f t="shared" si="25"/>
        <v>2985.8715</v>
      </c>
      <c r="J180" s="31">
        <f t="shared" si="26"/>
        <v>331.7635</v>
      </c>
      <c r="K180" s="31">
        <v>0</v>
      </c>
      <c r="L180" s="139" t="s">
        <v>2122</v>
      </c>
      <c r="M180" s="20" t="s">
        <v>1298</v>
      </c>
      <c r="N180" s="37" t="s">
        <v>1299</v>
      </c>
      <c r="O180" s="37" t="s">
        <v>1300</v>
      </c>
      <c r="P180" s="37"/>
      <c r="Q180" s="139"/>
    </row>
    <row r="181" spans="1:17" ht="147" customHeight="1">
      <c r="A181" s="271">
        <v>156</v>
      </c>
      <c r="B181" s="136" t="s">
        <v>580</v>
      </c>
      <c r="C181" s="198" t="s">
        <v>1301</v>
      </c>
      <c r="D181" s="20">
        <v>2017</v>
      </c>
      <c r="E181" s="38">
        <v>150</v>
      </c>
      <c r="F181" s="32">
        <v>2304.667</v>
      </c>
      <c r="G181" s="32">
        <v>2304.667</v>
      </c>
      <c r="H181" s="32">
        <v>2304.667</v>
      </c>
      <c r="I181" s="31">
        <f t="shared" si="25"/>
        <v>2074.2003</v>
      </c>
      <c r="J181" s="31">
        <f t="shared" si="26"/>
        <v>230.46669999999995</v>
      </c>
      <c r="K181" s="32">
        <v>0</v>
      </c>
      <c r="L181" s="139" t="s">
        <v>2122</v>
      </c>
      <c r="M181" s="20" t="s">
        <v>1302</v>
      </c>
      <c r="N181" s="38" t="s">
        <v>1303</v>
      </c>
      <c r="O181" s="197" t="s">
        <v>1304</v>
      </c>
      <c r="P181" s="37"/>
      <c r="Q181" s="139"/>
    </row>
    <row r="182" spans="1:17" ht="100.5" customHeight="1">
      <c r="A182" s="271">
        <v>157</v>
      </c>
      <c r="B182" s="136" t="s">
        <v>581</v>
      </c>
      <c r="C182" s="129" t="s">
        <v>1305</v>
      </c>
      <c r="D182" s="25">
        <v>2017</v>
      </c>
      <c r="E182" s="37" t="s">
        <v>1306</v>
      </c>
      <c r="F182" s="31">
        <v>575.22</v>
      </c>
      <c r="G182" s="31">
        <v>575.22</v>
      </c>
      <c r="H182" s="31">
        <v>575.22</v>
      </c>
      <c r="I182" s="31">
        <f t="shared" si="25"/>
        <v>517.6980000000001</v>
      </c>
      <c r="J182" s="31">
        <f t="shared" si="26"/>
        <v>57.521999999999935</v>
      </c>
      <c r="K182" s="31">
        <v>0</v>
      </c>
      <c r="L182" s="139" t="s">
        <v>2122</v>
      </c>
      <c r="M182" s="25" t="s">
        <v>2109</v>
      </c>
      <c r="N182" s="25" t="s">
        <v>2109</v>
      </c>
      <c r="O182" s="128" t="s">
        <v>1307</v>
      </c>
      <c r="P182" s="37"/>
      <c r="Q182" s="139"/>
    </row>
    <row r="183" spans="1:17" ht="96" customHeight="1">
      <c r="A183" s="271">
        <v>158</v>
      </c>
      <c r="B183" s="136" t="s">
        <v>582</v>
      </c>
      <c r="C183" s="129" t="s">
        <v>1308</v>
      </c>
      <c r="D183" s="25">
        <v>2017</v>
      </c>
      <c r="E183" s="37" t="s">
        <v>1306</v>
      </c>
      <c r="F183" s="31">
        <v>808.85</v>
      </c>
      <c r="G183" s="31">
        <v>808.85</v>
      </c>
      <c r="H183" s="31">
        <v>808.85</v>
      </c>
      <c r="I183" s="31">
        <f t="shared" si="25"/>
        <v>727.965</v>
      </c>
      <c r="J183" s="31">
        <f t="shared" si="26"/>
        <v>80.88499999999999</v>
      </c>
      <c r="K183" s="31">
        <v>0</v>
      </c>
      <c r="L183" s="139" t="s">
        <v>2122</v>
      </c>
      <c r="M183" s="25" t="s">
        <v>2109</v>
      </c>
      <c r="N183" s="37" t="s">
        <v>2109</v>
      </c>
      <c r="O183" s="128" t="s">
        <v>1309</v>
      </c>
      <c r="P183" s="37"/>
      <c r="Q183" s="139"/>
    </row>
    <row r="184" spans="1:17" ht="84.75" customHeight="1">
      <c r="A184" s="271">
        <v>159</v>
      </c>
      <c r="B184" s="136" t="s">
        <v>583</v>
      </c>
      <c r="C184" s="122" t="s">
        <v>1310</v>
      </c>
      <c r="D184" s="25">
        <v>2017</v>
      </c>
      <c r="E184" s="37" t="s">
        <v>1306</v>
      </c>
      <c r="F184" s="31">
        <v>1132.0896</v>
      </c>
      <c r="G184" s="31">
        <v>1132.0896</v>
      </c>
      <c r="H184" s="31">
        <v>1132.0896</v>
      </c>
      <c r="I184" s="31">
        <f t="shared" si="25"/>
        <v>1018.8806400000001</v>
      </c>
      <c r="J184" s="31">
        <f t="shared" si="26"/>
        <v>113.20895999999993</v>
      </c>
      <c r="K184" s="31">
        <v>0</v>
      </c>
      <c r="L184" s="139" t="s">
        <v>2122</v>
      </c>
      <c r="M184" s="25" t="s">
        <v>2109</v>
      </c>
      <c r="N184" s="37" t="s">
        <v>1311</v>
      </c>
      <c r="O184" s="128" t="s">
        <v>1312</v>
      </c>
      <c r="P184" s="37"/>
      <c r="Q184" s="139"/>
    </row>
    <row r="185" spans="1:17" ht="250.5" customHeight="1">
      <c r="A185" s="271">
        <v>160</v>
      </c>
      <c r="B185" s="136" t="s">
        <v>584</v>
      </c>
      <c r="C185" s="122" t="s">
        <v>1313</v>
      </c>
      <c r="D185" s="25">
        <v>2017</v>
      </c>
      <c r="E185" s="139" t="s">
        <v>1314</v>
      </c>
      <c r="F185" s="31">
        <v>4535.79624</v>
      </c>
      <c r="G185" s="31">
        <v>4535.79624</v>
      </c>
      <c r="H185" s="31">
        <v>4535.79624</v>
      </c>
      <c r="I185" s="31">
        <f t="shared" si="25"/>
        <v>4082.2166159999997</v>
      </c>
      <c r="J185" s="31">
        <f t="shared" si="26"/>
        <v>453.57962399999997</v>
      </c>
      <c r="K185" s="31">
        <v>0</v>
      </c>
      <c r="L185" s="139" t="s">
        <v>2122</v>
      </c>
      <c r="M185" s="25" t="s">
        <v>396</v>
      </c>
      <c r="N185" s="37" t="s">
        <v>1315</v>
      </c>
      <c r="O185" s="128" t="s">
        <v>1316</v>
      </c>
      <c r="P185" s="37"/>
      <c r="Q185" s="139"/>
    </row>
    <row r="186" spans="1:17" ht="185.25" customHeight="1">
      <c r="A186" s="271">
        <v>161</v>
      </c>
      <c r="B186" s="136" t="s">
        <v>585</v>
      </c>
      <c r="C186" s="122" t="s">
        <v>1317</v>
      </c>
      <c r="D186" s="25">
        <v>2017</v>
      </c>
      <c r="E186" s="139" t="s">
        <v>1318</v>
      </c>
      <c r="F186" s="31">
        <v>2038.79</v>
      </c>
      <c r="G186" s="31">
        <v>2038.79</v>
      </c>
      <c r="H186" s="31">
        <v>2038.79</v>
      </c>
      <c r="I186" s="31">
        <f t="shared" si="25"/>
        <v>1834.911</v>
      </c>
      <c r="J186" s="31">
        <f t="shared" si="26"/>
        <v>203.8789999999999</v>
      </c>
      <c r="K186" s="31">
        <v>0</v>
      </c>
      <c r="L186" s="139" t="s">
        <v>2122</v>
      </c>
      <c r="M186" s="25" t="s">
        <v>1771</v>
      </c>
      <c r="N186" s="37" t="s">
        <v>1772</v>
      </c>
      <c r="O186" s="128" t="s">
        <v>1773</v>
      </c>
      <c r="P186" s="37"/>
      <c r="Q186" s="139"/>
    </row>
    <row r="187" spans="1:17" ht="117.75" customHeight="1">
      <c r="A187" s="271">
        <v>162</v>
      </c>
      <c r="B187" s="136" t="s">
        <v>586</v>
      </c>
      <c r="C187" s="122" t="s">
        <v>1774</v>
      </c>
      <c r="D187" s="25">
        <v>2017</v>
      </c>
      <c r="E187" s="139" t="s">
        <v>1775</v>
      </c>
      <c r="F187" s="31">
        <v>1499.258</v>
      </c>
      <c r="G187" s="31">
        <v>1499.258</v>
      </c>
      <c r="H187" s="31">
        <v>1499.258</v>
      </c>
      <c r="I187" s="31">
        <f t="shared" si="25"/>
        <v>1349.3322</v>
      </c>
      <c r="J187" s="31">
        <f t="shared" si="26"/>
        <v>149.92579999999998</v>
      </c>
      <c r="K187" s="31">
        <v>0</v>
      </c>
      <c r="L187" s="139" t="s">
        <v>2122</v>
      </c>
      <c r="M187" s="25" t="s">
        <v>1776</v>
      </c>
      <c r="N187" s="37" t="s">
        <v>1777</v>
      </c>
      <c r="O187" s="128" t="s">
        <v>2013</v>
      </c>
      <c r="P187" s="37"/>
      <c r="Q187" s="139"/>
    </row>
    <row r="188" spans="1:17" ht="217.5" customHeight="1">
      <c r="A188" s="271">
        <v>163</v>
      </c>
      <c r="B188" s="136" t="s">
        <v>587</v>
      </c>
      <c r="C188" s="122" t="s">
        <v>2014</v>
      </c>
      <c r="D188" s="25">
        <v>2017</v>
      </c>
      <c r="E188" s="139" t="s">
        <v>2015</v>
      </c>
      <c r="F188" s="31">
        <v>2445.773</v>
      </c>
      <c r="G188" s="31">
        <v>2445.773</v>
      </c>
      <c r="H188" s="31">
        <v>2445.773</v>
      </c>
      <c r="I188" s="31">
        <f t="shared" si="25"/>
        <v>2201.1957</v>
      </c>
      <c r="J188" s="31">
        <f t="shared" si="26"/>
        <v>244.57729999999992</v>
      </c>
      <c r="K188" s="31">
        <v>0</v>
      </c>
      <c r="L188" s="139" t="s">
        <v>2122</v>
      </c>
      <c r="M188" s="25" t="s">
        <v>2016</v>
      </c>
      <c r="N188" s="37" t="s">
        <v>2017</v>
      </c>
      <c r="O188" s="128" t="s">
        <v>2018</v>
      </c>
      <c r="P188" s="37"/>
      <c r="Q188" s="139"/>
    </row>
    <row r="189" spans="1:17" ht="120.75" customHeight="1">
      <c r="A189" s="271">
        <v>164</v>
      </c>
      <c r="B189" s="136" t="s">
        <v>588</v>
      </c>
      <c r="C189" s="122" t="s">
        <v>2019</v>
      </c>
      <c r="D189" s="25">
        <v>2017</v>
      </c>
      <c r="E189" s="139" t="s">
        <v>2020</v>
      </c>
      <c r="F189" s="31">
        <v>1389.916</v>
      </c>
      <c r="G189" s="31">
        <v>1389.916</v>
      </c>
      <c r="H189" s="31">
        <v>1389.916</v>
      </c>
      <c r="I189" s="31">
        <f t="shared" si="25"/>
        <v>1250.9243999999999</v>
      </c>
      <c r="J189" s="31">
        <f t="shared" si="26"/>
        <v>138.99160000000006</v>
      </c>
      <c r="K189" s="31">
        <v>0</v>
      </c>
      <c r="L189" s="139" t="s">
        <v>2122</v>
      </c>
      <c r="M189" s="25" t="s">
        <v>2021</v>
      </c>
      <c r="N189" s="37" t="s">
        <v>2022</v>
      </c>
      <c r="O189" s="128" t="s">
        <v>2018</v>
      </c>
      <c r="P189" s="37"/>
      <c r="Q189" s="139"/>
    </row>
    <row r="190" spans="1:17" ht="127.5" customHeight="1">
      <c r="A190" s="271">
        <v>165</v>
      </c>
      <c r="B190" s="136" t="s">
        <v>589</v>
      </c>
      <c r="C190" s="122" t="s">
        <v>2023</v>
      </c>
      <c r="D190" s="25">
        <v>2017</v>
      </c>
      <c r="E190" s="139" t="s">
        <v>2024</v>
      </c>
      <c r="F190" s="31">
        <v>979.537</v>
      </c>
      <c r="G190" s="31">
        <v>979.537</v>
      </c>
      <c r="H190" s="31">
        <v>979.537</v>
      </c>
      <c r="I190" s="31">
        <f t="shared" si="25"/>
        <v>881.5833</v>
      </c>
      <c r="J190" s="31">
        <f t="shared" si="26"/>
        <v>97.95370000000003</v>
      </c>
      <c r="K190" s="31">
        <v>0</v>
      </c>
      <c r="L190" s="139" t="s">
        <v>2122</v>
      </c>
      <c r="M190" s="25" t="s">
        <v>2025</v>
      </c>
      <c r="N190" s="37" t="s">
        <v>2026</v>
      </c>
      <c r="O190" s="128" t="s">
        <v>2018</v>
      </c>
      <c r="P190" s="37"/>
      <c r="Q190" s="139"/>
    </row>
    <row r="191" spans="1:17" ht="123.75" customHeight="1">
      <c r="A191" s="271">
        <v>166</v>
      </c>
      <c r="B191" s="136" t="s">
        <v>590</v>
      </c>
      <c r="C191" s="122" t="s">
        <v>2027</v>
      </c>
      <c r="D191" s="25">
        <v>2017</v>
      </c>
      <c r="E191" s="139" t="s">
        <v>2028</v>
      </c>
      <c r="F191" s="31">
        <v>1389.119</v>
      </c>
      <c r="G191" s="31">
        <v>1389.119</v>
      </c>
      <c r="H191" s="31">
        <v>1389.119</v>
      </c>
      <c r="I191" s="31">
        <f t="shared" si="25"/>
        <v>1250.2070999999999</v>
      </c>
      <c r="J191" s="31">
        <f t="shared" si="26"/>
        <v>138.91190000000006</v>
      </c>
      <c r="K191" s="31">
        <v>0</v>
      </c>
      <c r="L191" s="139" t="s">
        <v>2122</v>
      </c>
      <c r="M191" s="25" t="s">
        <v>2029</v>
      </c>
      <c r="N191" s="37" t="s">
        <v>2030</v>
      </c>
      <c r="O191" s="128" t="s">
        <v>2018</v>
      </c>
      <c r="P191" s="37"/>
      <c r="Q191" s="139"/>
    </row>
    <row r="192" spans="1:17" ht="107.25" customHeight="1">
      <c r="A192" s="271">
        <v>167</v>
      </c>
      <c r="B192" s="136" t="s">
        <v>591</v>
      </c>
      <c r="C192" s="122" t="s">
        <v>2031</v>
      </c>
      <c r="D192" s="25">
        <v>2017</v>
      </c>
      <c r="E192" s="139" t="s">
        <v>2032</v>
      </c>
      <c r="F192" s="31">
        <v>1390.349</v>
      </c>
      <c r="G192" s="31">
        <v>1390.349</v>
      </c>
      <c r="H192" s="31">
        <v>1390.349</v>
      </c>
      <c r="I192" s="31">
        <f t="shared" si="25"/>
        <v>1251.3141</v>
      </c>
      <c r="J192" s="31">
        <f t="shared" si="26"/>
        <v>139.03489999999988</v>
      </c>
      <c r="K192" s="31">
        <v>0</v>
      </c>
      <c r="L192" s="139" t="s">
        <v>2122</v>
      </c>
      <c r="M192" s="25" t="s">
        <v>2033</v>
      </c>
      <c r="N192" s="37" t="s">
        <v>397</v>
      </c>
      <c r="O192" s="128" t="s">
        <v>2018</v>
      </c>
      <c r="P192" s="37"/>
      <c r="Q192" s="139"/>
    </row>
    <row r="193" spans="1:17" ht="110.25" customHeight="1">
      <c r="A193" s="271">
        <v>168</v>
      </c>
      <c r="B193" s="136" t="s">
        <v>592</v>
      </c>
      <c r="C193" s="122" t="s">
        <v>2034</v>
      </c>
      <c r="D193" s="25">
        <v>2017</v>
      </c>
      <c r="E193" s="139" t="s">
        <v>2035</v>
      </c>
      <c r="F193" s="31">
        <v>1389.241</v>
      </c>
      <c r="G193" s="31">
        <v>1389.241</v>
      </c>
      <c r="H193" s="31">
        <v>1389.241</v>
      </c>
      <c r="I193" s="31">
        <f t="shared" si="25"/>
        <v>1250.3169</v>
      </c>
      <c r="J193" s="31">
        <f t="shared" si="26"/>
        <v>138.92409999999995</v>
      </c>
      <c r="K193" s="31">
        <v>0</v>
      </c>
      <c r="L193" s="139" t="s">
        <v>2122</v>
      </c>
      <c r="M193" s="25" t="s">
        <v>2036</v>
      </c>
      <c r="N193" s="37" t="s">
        <v>2037</v>
      </c>
      <c r="O193" s="128" t="s">
        <v>2018</v>
      </c>
      <c r="P193" s="37"/>
      <c r="Q193" s="139"/>
    </row>
    <row r="194" spans="1:17" ht="110.25" customHeight="1">
      <c r="A194" s="271">
        <v>169</v>
      </c>
      <c r="B194" s="136" t="s">
        <v>593</v>
      </c>
      <c r="C194" s="139" t="s">
        <v>2038</v>
      </c>
      <c r="D194" s="139">
        <v>2017</v>
      </c>
      <c r="E194" s="19" t="s">
        <v>2039</v>
      </c>
      <c r="F194" s="31">
        <v>5709.619</v>
      </c>
      <c r="G194" s="31">
        <v>5709.619</v>
      </c>
      <c r="H194" s="31">
        <v>5709.619</v>
      </c>
      <c r="I194" s="31">
        <f t="shared" si="25"/>
        <v>5138.657099999999</v>
      </c>
      <c r="J194" s="31">
        <f t="shared" si="26"/>
        <v>570.9619000000002</v>
      </c>
      <c r="K194" s="31"/>
      <c r="L194" s="51" t="s">
        <v>2040</v>
      </c>
      <c r="M194" s="51" t="s">
        <v>2044</v>
      </c>
      <c r="N194" s="51" t="s">
        <v>2041</v>
      </c>
      <c r="O194" s="128" t="s">
        <v>307</v>
      </c>
      <c r="P194" s="37"/>
      <c r="Q194" s="139"/>
    </row>
    <row r="195" spans="1:17" ht="131.25" customHeight="1">
      <c r="A195" s="271">
        <v>170</v>
      </c>
      <c r="B195" s="136" t="s">
        <v>594</v>
      </c>
      <c r="C195" s="139" t="s">
        <v>2042</v>
      </c>
      <c r="D195" s="139">
        <v>2017</v>
      </c>
      <c r="E195" s="19" t="s">
        <v>2043</v>
      </c>
      <c r="F195" s="31">
        <v>3170.88</v>
      </c>
      <c r="G195" s="31">
        <v>3170.88</v>
      </c>
      <c r="H195" s="31">
        <v>3170.88</v>
      </c>
      <c r="I195" s="31">
        <f t="shared" si="25"/>
        <v>2853.7920000000004</v>
      </c>
      <c r="J195" s="31">
        <f t="shared" si="26"/>
        <v>317.08799999999974</v>
      </c>
      <c r="K195" s="31"/>
      <c r="L195" s="50" t="s">
        <v>2122</v>
      </c>
      <c r="M195" s="51" t="s">
        <v>2044</v>
      </c>
      <c r="N195" s="51" t="s">
        <v>2045</v>
      </c>
      <c r="O195" s="128" t="s">
        <v>307</v>
      </c>
      <c r="P195" s="37"/>
      <c r="Q195" s="139"/>
    </row>
    <row r="196" spans="1:17" ht="110.25" customHeight="1">
      <c r="A196" s="271">
        <v>171</v>
      </c>
      <c r="B196" s="136" t="s">
        <v>595</v>
      </c>
      <c r="C196" s="139" t="s">
        <v>2046</v>
      </c>
      <c r="D196" s="139">
        <v>2017</v>
      </c>
      <c r="E196" s="19" t="s">
        <v>2047</v>
      </c>
      <c r="F196" s="31">
        <v>1687.985</v>
      </c>
      <c r="G196" s="31">
        <v>1687.985</v>
      </c>
      <c r="H196" s="31">
        <v>1687.985</v>
      </c>
      <c r="I196" s="31">
        <f t="shared" si="25"/>
        <v>1519.1865</v>
      </c>
      <c r="J196" s="31">
        <f t="shared" si="26"/>
        <v>168.79849999999988</v>
      </c>
      <c r="K196" s="31"/>
      <c r="L196" s="50" t="s">
        <v>2040</v>
      </c>
      <c r="M196" s="51" t="s">
        <v>2048</v>
      </c>
      <c r="N196" s="51" t="s">
        <v>2049</v>
      </c>
      <c r="O196" s="128" t="s">
        <v>307</v>
      </c>
      <c r="P196" s="37"/>
      <c r="Q196" s="139"/>
    </row>
    <row r="197" spans="1:17" ht="147.75" customHeight="1">
      <c r="A197" s="271">
        <v>172</v>
      </c>
      <c r="B197" s="136" t="s">
        <v>596</v>
      </c>
      <c r="C197" s="139" t="s">
        <v>2050</v>
      </c>
      <c r="D197" s="139">
        <v>2017</v>
      </c>
      <c r="E197" s="19" t="s">
        <v>2051</v>
      </c>
      <c r="F197" s="31">
        <v>6291.149</v>
      </c>
      <c r="G197" s="31">
        <v>6291.149</v>
      </c>
      <c r="H197" s="31">
        <v>6291.149</v>
      </c>
      <c r="I197" s="31">
        <f t="shared" si="25"/>
        <v>5662.034100000001</v>
      </c>
      <c r="J197" s="31">
        <f t="shared" si="26"/>
        <v>629.1148999999996</v>
      </c>
      <c r="K197" s="31"/>
      <c r="L197" s="50" t="s">
        <v>2040</v>
      </c>
      <c r="M197" s="51" t="s">
        <v>2056</v>
      </c>
      <c r="N197" s="51" t="s">
        <v>2057</v>
      </c>
      <c r="O197" s="128" t="s">
        <v>307</v>
      </c>
      <c r="P197" s="37"/>
      <c r="Q197" s="139"/>
    </row>
    <row r="198" spans="1:17" ht="133.5" customHeight="1">
      <c r="A198" s="271">
        <v>173</v>
      </c>
      <c r="B198" s="136" t="s">
        <v>597</v>
      </c>
      <c r="C198" s="139" t="s">
        <v>2054</v>
      </c>
      <c r="D198" s="139">
        <v>2017</v>
      </c>
      <c r="E198" s="19" t="s">
        <v>2055</v>
      </c>
      <c r="F198" s="31">
        <v>4263.746</v>
      </c>
      <c r="G198" s="31">
        <v>4263.746</v>
      </c>
      <c r="H198" s="31">
        <v>4263.746</v>
      </c>
      <c r="I198" s="31">
        <f t="shared" si="25"/>
        <v>3837.3714</v>
      </c>
      <c r="J198" s="31">
        <f t="shared" si="26"/>
        <v>426.3746000000001</v>
      </c>
      <c r="K198" s="31"/>
      <c r="L198" s="50" t="s">
        <v>2040</v>
      </c>
      <c r="M198" s="51" t="s">
        <v>2052</v>
      </c>
      <c r="N198" s="51" t="s">
        <v>2053</v>
      </c>
      <c r="O198" s="128" t="s">
        <v>307</v>
      </c>
      <c r="P198" s="37"/>
      <c r="Q198" s="139"/>
    </row>
    <row r="199" spans="1:17" ht="153.75" customHeight="1">
      <c r="A199" s="271">
        <v>174</v>
      </c>
      <c r="B199" s="136" t="s">
        <v>598</v>
      </c>
      <c r="C199" s="139" t="s">
        <v>2058</v>
      </c>
      <c r="D199" s="27">
        <v>2017</v>
      </c>
      <c r="E199" s="19" t="s">
        <v>2059</v>
      </c>
      <c r="F199" s="31">
        <v>3406.142</v>
      </c>
      <c r="G199" s="31">
        <v>3406.142</v>
      </c>
      <c r="H199" s="31">
        <v>3406.142</v>
      </c>
      <c r="I199" s="31">
        <f t="shared" si="25"/>
        <v>3065.5278</v>
      </c>
      <c r="J199" s="31">
        <f t="shared" si="26"/>
        <v>340.6142</v>
      </c>
      <c r="K199" s="31"/>
      <c r="L199" s="50" t="s">
        <v>2040</v>
      </c>
      <c r="M199" s="51" t="s">
        <v>2060</v>
      </c>
      <c r="N199" s="51" t="s">
        <v>2061</v>
      </c>
      <c r="O199" s="128" t="s">
        <v>307</v>
      </c>
      <c r="P199" s="37"/>
      <c r="Q199" s="139"/>
    </row>
    <row r="200" spans="1:17" s="233" customFormat="1" ht="18.75">
      <c r="A200" s="270"/>
      <c r="B200" s="234"/>
      <c r="C200" s="177" t="s">
        <v>1507</v>
      </c>
      <c r="D200" s="149"/>
      <c r="E200" s="229"/>
      <c r="F200" s="150">
        <f aca="true" t="shared" si="27" ref="F200:K200">SUM(F201:F237)</f>
        <v>74514.38832</v>
      </c>
      <c r="G200" s="150">
        <f t="shared" si="27"/>
        <v>74514.38832</v>
      </c>
      <c r="H200" s="150">
        <f t="shared" si="27"/>
        <v>74514.38822</v>
      </c>
      <c r="I200" s="150">
        <f t="shared" si="27"/>
        <v>67050.38021999999</v>
      </c>
      <c r="J200" s="150">
        <f t="shared" si="27"/>
        <v>7450.093</v>
      </c>
      <c r="K200" s="150">
        <f t="shared" si="27"/>
        <v>13.915</v>
      </c>
      <c r="L200" s="230"/>
      <c r="M200" s="149"/>
      <c r="N200" s="231"/>
      <c r="O200" s="149"/>
      <c r="P200" s="149"/>
      <c r="Q200" s="232"/>
    </row>
    <row r="201" spans="1:17" ht="131.25" customHeight="1">
      <c r="A201" s="271">
        <v>175</v>
      </c>
      <c r="B201" s="136" t="s">
        <v>599</v>
      </c>
      <c r="C201" s="136" t="s">
        <v>1508</v>
      </c>
      <c r="D201" s="139">
        <v>2017</v>
      </c>
      <c r="E201" s="139" t="s">
        <v>1509</v>
      </c>
      <c r="F201" s="3">
        <v>12469.229</v>
      </c>
      <c r="G201" s="3">
        <v>12469.229</v>
      </c>
      <c r="H201" s="5">
        <v>12469.229</v>
      </c>
      <c r="I201" s="5">
        <v>11222.306</v>
      </c>
      <c r="J201" s="5">
        <v>1246.923</v>
      </c>
      <c r="K201" s="3">
        <v>0</v>
      </c>
      <c r="L201" s="139" t="s">
        <v>2122</v>
      </c>
      <c r="M201" s="139" t="s">
        <v>1510</v>
      </c>
      <c r="N201" s="139" t="s">
        <v>1511</v>
      </c>
      <c r="O201" s="6" t="s">
        <v>328</v>
      </c>
      <c r="P201" s="139"/>
      <c r="Q201" s="152"/>
    </row>
    <row r="202" spans="1:17" ht="100.5" customHeight="1">
      <c r="A202" s="271">
        <v>176</v>
      </c>
      <c r="B202" s="136" t="s">
        <v>600</v>
      </c>
      <c r="C202" s="136" t="s">
        <v>384</v>
      </c>
      <c r="D202" s="139">
        <v>2017</v>
      </c>
      <c r="E202" s="139" t="s">
        <v>1512</v>
      </c>
      <c r="F202" s="3">
        <v>616.482</v>
      </c>
      <c r="G202" s="3">
        <v>616.482</v>
      </c>
      <c r="H202" s="3">
        <v>616.482</v>
      </c>
      <c r="I202" s="3">
        <v>554.834</v>
      </c>
      <c r="J202" s="3">
        <v>61.648</v>
      </c>
      <c r="K202" s="3">
        <v>0</v>
      </c>
      <c r="L202" s="139" t="s">
        <v>2122</v>
      </c>
      <c r="M202" s="139" t="s">
        <v>1513</v>
      </c>
      <c r="N202" s="139" t="s">
        <v>383</v>
      </c>
      <c r="O202" s="6" t="s">
        <v>329</v>
      </c>
      <c r="P202" s="139"/>
      <c r="Q202" s="152"/>
    </row>
    <row r="203" spans="1:17" ht="174.75" customHeight="1">
      <c r="A203" s="271">
        <v>177</v>
      </c>
      <c r="B203" s="136" t="s">
        <v>601</v>
      </c>
      <c r="C203" s="136" t="s">
        <v>1514</v>
      </c>
      <c r="D203" s="139">
        <v>2017</v>
      </c>
      <c r="E203" s="139" t="s">
        <v>1515</v>
      </c>
      <c r="F203" s="3">
        <v>1086.041</v>
      </c>
      <c r="G203" s="3">
        <v>1086.041</v>
      </c>
      <c r="H203" s="3">
        <v>1086.041</v>
      </c>
      <c r="I203" s="3">
        <v>972.437</v>
      </c>
      <c r="J203" s="3">
        <v>108.604</v>
      </c>
      <c r="K203" s="3">
        <v>5</v>
      </c>
      <c r="L203" s="139" t="s">
        <v>2122</v>
      </c>
      <c r="M203" s="139" t="s">
        <v>1516</v>
      </c>
      <c r="N203" s="139" t="s">
        <v>1517</v>
      </c>
      <c r="O203" s="6" t="s">
        <v>331</v>
      </c>
      <c r="P203" s="139"/>
      <c r="Q203" s="152"/>
    </row>
    <row r="204" spans="1:17" ht="141" customHeight="1">
      <c r="A204" s="271">
        <v>178</v>
      </c>
      <c r="B204" s="136" t="s">
        <v>602</v>
      </c>
      <c r="C204" s="136" t="s">
        <v>1518</v>
      </c>
      <c r="D204" s="139">
        <v>2017</v>
      </c>
      <c r="E204" s="139" t="s">
        <v>1519</v>
      </c>
      <c r="F204" s="3">
        <v>1435.805</v>
      </c>
      <c r="G204" s="3">
        <v>1435.805</v>
      </c>
      <c r="H204" s="3">
        <v>1435.805</v>
      </c>
      <c r="I204" s="3">
        <v>1292.224</v>
      </c>
      <c r="J204" s="3">
        <v>143.581</v>
      </c>
      <c r="K204" s="3">
        <v>0</v>
      </c>
      <c r="L204" s="139" t="s">
        <v>2122</v>
      </c>
      <c r="M204" s="139" t="s">
        <v>1520</v>
      </c>
      <c r="N204" s="139" t="s">
        <v>385</v>
      </c>
      <c r="O204" s="6" t="s">
        <v>332</v>
      </c>
      <c r="P204" s="139"/>
      <c r="Q204" s="152"/>
    </row>
    <row r="205" spans="1:17" ht="150" customHeight="1">
      <c r="A205" s="271">
        <v>179</v>
      </c>
      <c r="B205" s="136" t="s">
        <v>603</v>
      </c>
      <c r="C205" s="136" t="s">
        <v>1521</v>
      </c>
      <c r="D205" s="139">
        <v>2017</v>
      </c>
      <c r="E205" s="139" t="s">
        <v>1522</v>
      </c>
      <c r="F205" s="3">
        <v>235.286</v>
      </c>
      <c r="G205" s="3">
        <v>235.286</v>
      </c>
      <c r="H205" s="3">
        <v>235.286</v>
      </c>
      <c r="I205" s="3">
        <v>211.756</v>
      </c>
      <c r="J205" s="3">
        <v>20</v>
      </c>
      <c r="K205" s="3">
        <v>3.53</v>
      </c>
      <c r="L205" s="139" t="s">
        <v>2122</v>
      </c>
      <c r="M205" s="139" t="s">
        <v>1523</v>
      </c>
      <c r="N205" s="139" t="s">
        <v>1524</v>
      </c>
      <c r="O205" s="6" t="s">
        <v>333</v>
      </c>
      <c r="P205" s="139"/>
      <c r="Q205" s="152"/>
    </row>
    <row r="206" spans="1:17" ht="168.75">
      <c r="A206" s="271">
        <v>180</v>
      </c>
      <c r="B206" s="136" t="s">
        <v>604</v>
      </c>
      <c r="C206" s="139" t="s">
        <v>1525</v>
      </c>
      <c r="D206" s="139">
        <v>2017</v>
      </c>
      <c r="E206" s="139" t="s">
        <v>1526</v>
      </c>
      <c r="F206" s="3">
        <v>1498.849</v>
      </c>
      <c r="G206" s="3">
        <v>1498.849</v>
      </c>
      <c r="H206" s="3">
        <v>1498.849</v>
      </c>
      <c r="I206" s="3">
        <v>1348.964</v>
      </c>
      <c r="J206" s="3">
        <v>149.885</v>
      </c>
      <c r="K206" s="3">
        <v>0</v>
      </c>
      <c r="L206" s="139" t="s">
        <v>2122</v>
      </c>
      <c r="M206" s="139" t="s">
        <v>1527</v>
      </c>
      <c r="N206" s="139" t="s">
        <v>1528</v>
      </c>
      <c r="O206" s="6" t="s">
        <v>331</v>
      </c>
      <c r="P206" s="139"/>
      <c r="Q206" s="152"/>
    </row>
    <row r="207" spans="1:17" ht="180.75" customHeight="1">
      <c r="A207" s="271">
        <v>181</v>
      </c>
      <c r="B207" s="136" t="s">
        <v>605</v>
      </c>
      <c r="C207" s="136" t="s">
        <v>1529</v>
      </c>
      <c r="D207" s="139">
        <v>2017</v>
      </c>
      <c r="E207" s="139" t="s">
        <v>1530</v>
      </c>
      <c r="F207" s="3">
        <v>1379.767</v>
      </c>
      <c r="G207" s="3">
        <v>1379.767</v>
      </c>
      <c r="H207" s="3">
        <v>1379.767</v>
      </c>
      <c r="I207" s="3">
        <v>1241.767</v>
      </c>
      <c r="J207" s="3">
        <v>138</v>
      </c>
      <c r="K207" s="3">
        <v>0</v>
      </c>
      <c r="L207" s="139" t="s">
        <v>2122</v>
      </c>
      <c r="M207" s="139" t="s">
        <v>1531</v>
      </c>
      <c r="N207" s="139" t="s">
        <v>1536</v>
      </c>
      <c r="O207" s="6" t="s">
        <v>1533</v>
      </c>
      <c r="P207" s="139"/>
      <c r="Q207" s="152"/>
    </row>
    <row r="208" spans="1:17" ht="213.75" customHeight="1">
      <c r="A208" s="271">
        <v>182</v>
      </c>
      <c r="B208" s="136" t="s">
        <v>606</v>
      </c>
      <c r="C208" s="136" t="s">
        <v>888</v>
      </c>
      <c r="D208" s="139">
        <v>2017</v>
      </c>
      <c r="E208" s="139" t="s">
        <v>1534</v>
      </c>
      <c r="F208" s="3">
        <v>1337.464</v>
      </c>
      <c r="G208" s="3">
        <v>1337.464</v>
      </c>
      <c r="H208" s="3">
        <v>1337.464</v>
      </c>
      <c r="I208" s="3">
        <v>1203.714</v>
      </c>
      <c r="J208" s="3">
        <v>133.75</v>
      </c>
      <c r="K208" s="3">
        <v>0</v>
      </c>
      <c r="L208" s="139" t="s">
        <v>2122</v>
      </c>
      <c r="M208" s="139" t="s">
        <v>1535</v>
      </c>
      <c r="N208" s="139" t="s">
        <v>1532</v>
      </c>
      <c r="O208" s="6" t="s">
        <v>1533</v>
      </c>
      <c r="P208" s="139"/>
      <c r="Q208" s="152"/>
    </row>
    <row r="209" spans="1:17" ht="178.5" customHeight="1">
      <c r="A209" s="271">
        <v>183</v>
      </c>
      <c r="B209" s="136" t="s">
        <v>607</v>
      </c>
      <c r="C209" s="136" t="s">
        <v>1644</v>
      </c>
      <c r="D209" s="139">
        <v>2017</v>
      </c>
      <c r="E209" s="139" t="s">
        <v>1530</v>
      </c>
      <c r="F209" s="3">
        <v>1499.909</v>
      </c>
      <c r="G209" s="3">
        <v>1499.909</v>
      </c>
      <c r="H209" s="3">
        <v>1499.909</v>
      </c>
      <c r="I209" s="3">
        <v>1349.909</v>
      </c>
      <c r="J209" s="3">
        <v>150</v>
      </c>
      <c r="K209" s="3">
        <v>0</v>
      </c>
      <c r="L209" s="139" t="s">
        <v>2122</v>
      </c>
      <c r="M209" s="139" t="s">
        <v>386</v>
      </c>
      <c r="N209" s="139" t="s">
        <v>1645</v>
      </c>
      <c r="O209" s="6" t="s">
        <v>1533</v>
      </c>
      <c r="P209" s="139"/>
      <c r="Q209" s="152"/>
    </row>
    <row r="210" spans="1:17" ht="122.25" customHeight="1">
      <c r="A210" s="271">
        <v>184</v>
      </c>
      <c r="B210" s="136" t="s">
        <v>608</v>
      </c>
      <c r="C210" s="136" t="s">
        <v>1646</v>
      </c>
      <c r="D210" s="139">
        <v>2017</v>
      </c>
      <c r="E210" s="139" t="s">
        <v>1647</v>
      </c>
      <c r="F210" s="3">
        <v>3999.995</v>
      </c>
      <c r="G210" s="3">
        <v>3999.995</v>
      </c>
      <c r="H210" s="3">
        <v>3999.995</v>
      </c>
      <c r="I210" s="3">
        <v>3599.996</v>
      </c>
      <c r="J210" s="3">
        <v>399.999</v>
      </c>
      <c r="K210" s="3">
        <v>0</v>
      </c>
      <c r="L210" s="139" t="s">
        <v>2122</v>
      </c>
      <c r="M210" s="139" t="s">
        <v>1648</v>
      </c>
      <c r="N210" s="139" t="s">
        <v>1649</v>
      </c>
      <c r="O210" s="6" t="s">
        <v>1650</v>
      </c>
      <c r="P210" s="139"/>
      <c r="Q210" s="152"/>
    </row>
    <row r="211" spans="1:17" ht="138" customHeight="1">
      <c r="A211" s="271">
        <v>185</v>
      </c>
      <c r="B211" s="136" t="s">
        <v>609</v>
      </c>
      <c r="C211" s="136" t="s">
        <v>1651</v>
      </c>
      <c r="D211" s="139">
        <v>2017</v>
      </c>
      <c r="E211" s="139" t="s">
        <v>1652</v>
      </c>
      <c r="F211" s="3">
        <v>774.713</v>
      </c>
      <c r="G211" s="3">
        <v>774.713</v>
      </c>
      <c r="H211" s="3">
        <v>774.713</v>
      </c>
      <c r="I211" s="3">
        <v>689.713</v>
      </c>
      <c r="J211" s="3">
        <v>85</v>
      </c>
      <c r="K211" s="3">
        <v>0</v>
      </c>
      <c r="L211" s="139" t="s">
        <v>2122</v>
      </c>
      <c r="M211" s="139" t="s">
        <v>1653</v>
      </c>
      <c r="N211" s="139" t="s">
        <v>1654</v>
      </c>
      <c r="O211" s="139" t="s">
        <v>1655</v>
      </c>
      <c r="P211" s="139"/>
      <c r="Q211" s="152"/>
    </row>
    <row r="212" spans="1:17" ht="129" customHeight="1">
      <c r="A212" s="271">
        <v>186</v>
      </c>
      <c r="B212" s="136" t="s">
        <v>610</v>
      </c>
      <c r="C212" s="136" t="s">
        <v>678</v>
      </c>
      <c r="D212" s="139">
        <v>2017</v>
      </c>
      <c r="E212" s="139" t="s">
        <v>1656</v>
      </c>
      <c r="F212" s="3">
        <v>1491.025</v>
      </c>
      <c r="G212" s="3">
        <v>1491.025</v>
      </c>
      <c r="H212" s="3">
        <v>1491.025</v>
      </c>
      <c r="I212" s="3">
        <v>1341.9225</v>
      </c>
      <c r="J212" s="3">
        <v>149.1025</v>
      </c>
      <c r="K212" s="3">
        <v>0</v>
      </c>
      <c r="L212" s="139" t="s">
        <v>2122</v>
      </c>
      <c r="M212" s="139" t="s">
        <v>387</v>
      </c>
      <c r="N212" s="139" t="s">
        <v>388</v>
      </c>
      <c r="O212" s="139" t="s">
        <v>1657</v>
      </c>
      <c r="P212" s="139"/>
      <c r="Q212" s="139"/>
    </row>
    <row r="213" spans="1:17" ht="168.75">
      <c r="A213" s="271">
        <v>187</v>
      </c>
      <c r="B213" s="136" t="s">
        <v>611</v>
      </c>
      <c r="C213" s="136" t="s">
        <v>1658</v>
      </c>
      <c r="D213" s="139">
        <v>2017</v>
      </c>
      <c r="E213" s="139" t="s">
        <v>1659</v>
      </c>
      <c r="F213" s="11">
        <v>4833.8</v>
      </c>
      <c r="G213" s="11">
        <v>4833.8</v>
      </c>
      <c r="H213" s="11">
        <v>4833.8</v>
      </c>
      <c r="I213" s="11">
        <v>4350.42</v>
      </c>
      <c r="J213" s="11">
        <v>483.38</v>
      </c>
      <c r="K213" s="11">
        <v>0</v>
      </c>
      <c r="L213" s="139" t="s">
        <v>2122</v>
      </c>
      <c r="M213" s="139" t="s">
        <v>1673</v>
      </c>
      <c r="N213" s="139" t="s">
        <v>1660</v>
      </c>
      <c r="O213" s="139" t="s">
        <v>1657</v>
      </c>
      <c r="P213" s="139"/>
      <c r="Q213" s="139"/>
    </row>
    <row r="214" spans="1:17" ht="168.75">
      <c r="A214" s="271">
        <v>188</v>
      </c>
      <c r="B214" s="136" t="s">
        <v>612</v>
      </c>
      <c r="C214" s="136" t="s">
        <v>1661</v>
      </c>
      <c r="D214" s="139">
        <v>2017</v>
      </c>
      <c r="E214" s="139" t="s">
        <v>1662</v>
      </c>
      <c r="F214" s="11">
        <v>4944.948</v>
      </c>
      <c r="G214" s="11">
        <v>4944.948</v>
      </c>
      <c r="H214" s="11">
        <v>4944.948</v>
      </c>
      <c r="I214" s="11">
        <v>4450.4532</v>
      </c>
      <c r="J214" s="11">
        <v>494.4948</v>
      </c>
      <c r="K214" s="11">
        <v>0</v>
      </c>
      <c r="L214" s="139" t="s">
        <v>1663</v>
      </c>
      <c r="M214" s="139" t="s">
        <v>389</v>
      </c>
      <c r="N214" s="139" t="s">
        <v>1664</v>
      </c>
      <c r="O214" s="139" t="s">
        <v>1657</v>
      </c>
      <c r="P214" s="139"/>
      <c r="Q214" s="139"/>
    </row>
    <row r="215" spans="1:17" ht="168.75">
      <c r="A215" s="271">
        <v>189</v>
      </c>
      <c r="B215" s="136" t="s">
        <v>613</v>
      </c>
      <c r="C215" s="136" t="s">
        <v>1665</v>
      </c>
      <c r="D215" s="139">
        <v>2017</v>
      </c>
      <c r="E215" s="139" t="s">
        <v>1666</v>
      </c>
      <c r="F215" s="11">
        <v>1078.417</v>
      </c>
      <c r="G215" s="11">
        <v>1078.417</v>
      </c>
      <c r="H215" s="11">
        <v>1078.417</v>
      </c>
      <c r="I215" s="11">
        <v>970.5753</v>
      </c>
      <c r="J215" s="11">
        <v>107.8417</v>
      </c>
      <c r="K215" s="11">
        <v>0</v>
      </c>
      <c r="L215" s="139" t="s">
        <v>1663</v>
      </c>
      <c r="M215" s="139" t="s">
        <v>390</v>
      </c>
      <c r="N215" s="139" t="s">
        <v>1667</v>
      </c>
      <c r="O215" s="139" t="s">
        <v>1657</v>
      </c>
      <c r="P215" s="139"/>
      <c r="Q215" s="139"/>
    </row>
    <row r="216" spans="1:17" ht="152.25" customHeight="1">
      <c r="A216" s="271">
        <v>190</v>
      </c>
      <c r="B216" s="136" t="s">
        <v>614</v>
      </c>
      <c r="C216" s="136" t="s">
        <v>1668</v>
      </c>
      <c r="D216" s="139">
        <v>2017</v>
      </c>
      <c r="E216" s="139" t="s">
        <v>1669</v>
      </c>
      <c r="F216" s="11">
        <v>2375</v>
      </c>
      <c r="G216" s="11">
        <v>2375</v>
      </c>
      <c r="H216" s="11">
        <v>2375</v>
      </c>
      <c r="I216" s="11">
        <v>2137.5</v>
      </c>
      <c r="J216" s="11">
        <v>237.5</v>
      </c>
      <c r="K216" s="11">
        <v>0</v>
      </c>
      <c r="L216" s="139" t="s">
        <v>1663</v>
      </c>
      <c r="M216" s="139" t="s">
        <v>1670</v>
      </c>
      <c r="N216" s="139" t="s">
        <v>1670</v>
      </c>
      <c r="O216" s="139" t="s">
        <v>1657</v>
      </c>
      <c r="P216" s="139"/>
      <c r="Q216" s="139"/>
    </row>
    <row r="217" spans="1:17" ht="122.25" customHeight="1">
      <c r="A217" s="271">
        <v>191</v>
      </c>
      <c r="B217" s="136" t="s">
        <v>615</v>
      </c>
      <c r="C217" s="136" t="s">
        <v>1671</v>
      </c>
      <c r="D217" s="139">
        <v>2017</v>
      </c>
      <c r="E217" s="139" t="s">
        <v>1672</v>
      </c>
      <c r="F217" s="11">
        <v>1680</v>
      </c>
      <c r="G217" s="11">
        <v>1680</v>
      </c>
      <c r="H217" s="11">
        <v>1680</v>
      </c>
      <c r="I217" s="11">
        <v>1512</v>
      </c>
      <c r="J217" s="11">
        <v>168</v>
      </c>
      <c r="K217" s="11">
        <v>0</v>
      </c>
      <c r="L217" s="139" t="s">
        <v>1663</v>
      </c>
      <c r="M217" s="139" t="s">
        <v>1673</v>
      </c>
      <c r="N217" s="139" t="s">
        <v>1673</v>
      </c>
      <c r="O217" s="139" t="s">
        <v>1674</v>
      </c>
      <c r="P217" s="139"/>
      <c r="Q217" s="139"/>
    </row>
    <row r="218" spans="1:17" ht="106.5" customHeight="1">
      <c r="A218" s="271">
        <v>192</v>
      </c>
      <c r="B218" s="136" t="s">
        <v>616</v>
      </c>
      <c r="C218" s="136" t="s">
        <v>1675</v>
      </c>
      <c r="D218" s="139">
        <v>2017</v>
      </c>
      <c r="E218" s="139" t="s">
        <v>1676</v>
      </c>
      <c r="F218" s="11">
        <v>747.764</v>
      </c>
      <c r="G218" s="11">
        <v>747.764</v>
      </c>
      <c r="H218" s="11">
        <v>747.764</v>
      </c>
      <c r="I218" s="11">
        <v>672.988</v>
      </c>
      <c r="J218" s="11">
        <v>74.776</v>
      </c>
      <c r="K218" s="11">
        <v>0</v>
      </c>
      <c r="L218" s="139" t="s">
        <v>1663</v>
      </c>
      <c r="M218" s="139" t="s">
        <v>1677</v>
      </c>
      <c r="N218" s="139" t="s">
        <v>1678</v>
      </c>
      <c r="O218" s="139" t="s">
        <v>330</v>
      </c>
      <c r="P218" s="139"/>
      <c r="Q218" s="139"/>
    </row>
    <row r="219" spans="1:17" ht="128.25" customHeight="1">
      <c r="A219" s="271">
        <v>193</v>
      </c>
      <c r="B219" s="136" t="s">
        <v>617</v>
      </c>
      <c r="C219" s="136" t="s">
        <v>391</v>
      </c>
      <c r="D219" s="139">
        <v>2017</v>
      </c>
      <c r="E219" s="139" t="s">
        <v>1679</v>
      </c>
      <c r="F219" s="11">
        <v>1452.019</v>
      </c>
      <c r="G219" s="11">
        <v>1452.019</v>
      </c>
      <c r="H219" s="11">
        <v>1452.019</v>
      </c>
      <c r="I219" s="11">
        <v>1306.817</v>
      </c>
      <c r="J219" s="11">
        <v>145.202</v>
      </c>
      <c r="K219" s="11">
        <v>0</v>
      </c>
      <c r="L219" s="139" t="s">
        <v>1663</v>
      </c>
      <c r="M219" s="139" t="s">
        <v>392</v>
      </c>
      <c r="N219" s="139" t="s">
        <v>393</v>
      </c>
      <c r="O219" s="139" t="s">
        <v>1680</v>
      </c>
      <c r="P219" s="139"/>
      <c r="Q219" s="139"/>
    </row>
    <row r="220" spans="1:17" ht="115.5" customHeight="1">
      <c r="A220" s="271">
        <v>194</v>
      </c>
      <c r="B220" s="136" t="s">
        <v>618</v>
      </c>
      <c r="C220" s="136" t="s">
        <v>1681</v>
      </c>
      <c r="D220" s="139">
        <v>2017</v>
      </c>
      <c r="E220" s="139" t="s">
        <v>1682</v>
      </c>
      <c r="F220" s="11">
        <v>607.5</v>
      </c>
      <c r="G220" s="11">
        <v>607.5</v>
      </c>
      <c r="H220" s="11">
        <v>607.5</v>
      </c>
      <c r="I220" s="11">
        <v>546.75</v>
      </c>
      <c r="J220" s="11">
        <v>60.75</v>
      </c>
      <c r="K220" s="11">
        <v>0</v>
      </c>
      <c r="L220" s="139" t="s">
        <v>1663</v>
      </c>
      <c r="M220" s="139" t="s">
        <v>1670</v>
      </c>
      <c r="N220" s="139" t="s">
        <v>1670</v>
      </c>
      <c r="O220" s="139" t="s">
        <v>1683</v>
      </c>
      <c r="P220" s="139"/>
      <c r="Q220" s="139"/>
    </row>
    <row r="221" spans="1:17" ht="168.75" customHeight="1">
      <c r="A221" s="271">
        <v>195</v>
      </c>
      <c r="B221" s="136" t="s">
        <v>619</v>
      </c>
      <c r="C221" s="136" t="s">
        <v>1684</v>
      </c>
      <c r="D221" s="139">
        <v>2017</v>
      </c>
      <c r="E221" s="139" t="s">
        <v>1685</v>
      </c>
      <c r="F221" s="11">
        <v>3512.114</v>
      </c>
      <c r="G221" s="11">
        <v>3512.114</v>
      </c>
      <c r="H221" s="11">
        <v>3512.114</v>
      </c>
      <c r="I221" s="11">
        <v>3160.903</v>
      </c>
      <c r="J221" s="11">
        <v>351.211</v>
      </c>
      <c r="K221" s="11">
        <v>0</v>
      </c>
      <c r="L221" s="139" t="s">
        <v>1663</v>
      </c>
      <c r="M221" s="139" t="s">
        <v>1686</v>
      </c>
      <c r="N221" s="139" t="s">
        <v>1687</v>
      </c>
      <c r="O221" s="139" t="s">
        <v>1688</v>
      </c>
      <c r="P221" s="139"/>
      <c r="Q221" s="139"/>
    </row>
    <row r="222" spans="1:17" ht="121.5" customHeight="1">
      <c r="A222" s="271">
        <v>196</v>
      </c>
      <c r="B222" s="136" t="s">
        <v>620</v>
      </c>
      <c r="C222" s="136" t="s">
        <v>1689</v>
      </c>
      <c r="D222" s="139">
        <v>2017</v>
      </c>
      <c r="E222" s="139" t="s">
        <v>1690</v>
      </c>
      <c r="F222" s="11">
        <v>1622.238</v>
      </c>
      <c r="G222" s="11">
        <v>1622.238</v>
      </c>
      <c r="H222" s="11">
        <v>1622.238</v>
      </c>
      <c r="I222" s="11">
        <v>1460.014</v>
      </c>
      <c r="J222" s="11">
        <v>162.224</v>
      </c>
      <c r="K222" s="11">
        <v>0</v>
      </c>
      <c r="L222" s="139" t="s">
        <v>1663</v>
      </c>
      <c r="M222" s="139" t="s">
        <v>394</v>
      </c>
      <c r="N222" s="139" t="s">
        <v>1691</v>
      </c>
      <c r="O222" s="139" t="s">
        <v>1688</v>
      </c>
      <c r="P222" s="139"/>
      <c r="Q222" s="139"/>
    </row>
    <row r="223" spans="1:17" ht="147.75" customHeight="1">
      <c r="A223" s="271">
        <v>197</v>
      </c>
      <c r="B223" s="136" t="s">
        <v>621</v>
      </c>
      <c r="C223" s="108" t="s">
        <v>1692</v>
      </c>
      <c r="D223" s="13">
        <v>2017</v>
      </c>
      <c r="E223" s="13" t="s">
        <v>1693</v>
      </c>
      <c r="F223" s="14">
        <v>1333.702</v>
      </c>
      <c r="G223" s="14">
        <v>1333.702</v>
      </c>
      <c r="H223" s="14">
        <v>1333.702</v>
      </c>
      <c r="I223" s="14">
        <v>1200.331</v>
      </c>
      <c r="J223" s="14">
        <v>133.371</v>
      </c>
      <c r="K223" s="14">
        <v>0</v>
      </c>
      <c r="L223" s="13" t="s">
        <v>2122</v>
      </c>
      <c r="M223" s="13" t="s">
        <v>1694</v>
      </c>
      <c r="N223" s="13" t="s">
        <v>1695</v>
      </c>
      <c r="O223" s="13" t="s">
        <v>1696</v>
      </c>
      <c r="P223" s="13"/>
      <c r="Q223" s="13"/>
    </row>
    <row r="224" spans="1:17" ht="129.75" customHeight="1">
      <c r="A224" s="271">
        <v>198</v>
      </c>
      <c r="B224" s="136" t="s">
        <v>622</v>
      </c>
      <c r="C224" s="108" t="s">
        <v>1697</v>
      </c>
      <c r="D224" s="13">
        <v>2017</v>
      </c>
      <c r="E224" s="13" t="s">
        <v>1698</v>
      </c>
      <c r="F224" s="14">
        <v>2631.415</v>
      </c>
      <c r="G224" s="14">
        <v>2631.415</v>
      </c>
      <c r="H224" s="14">
        <f>I224+J224+K224</f>
        <v>2631.4150000000004</v>
      </c>
      <c r="I224" s="14">
        <v>2368.273</v>
      </c>
      <c r="J224" s="14">
        <f>70.192+187.565</f>
        <v>257.757</v>
      </c>
      <c r="K224" s="14">
        <v>5.385</v>
      </c>
      <c r="L224" s="13" t="s">
        <v>2122</v>
      </c>
      <c r="M224" s="13" t="s">
        <v>1699</v>
      </c>
      <c r="N224" s="13" t="s">
        <v>1700</v>
      </c>
      <c r="O224" s="121" t="s">
        <v>1701</v>
      </c>
      <c r="P224" s="13"/>
      <c r="Q224" s="13"/>
    </row>
    <row r="225" spans="1:17" ht="210.75" customHeight="1">
      <c r="A225" s="271">
        <v>199</v>
      </c>
      <c r="B225" s="136" t="s">
        <v>623</v>
      </c>
      <c r="C225" s="108" t="s">
        <v>1778</v>
      </c>
      <c r="D225" s="13">
        <v>2017</v>
      </c>
      <c r="E225" s="13" t="s">
        <v>1698</v>
      </c>
      <c r="F225" s="14">
        <v>415.134</v>
      </c>
      <c r="G225" s="14">
        <v>415.134</v>
      </c>
      <c r="H225" s="14">
        <f aca="true" t="shared" si="28" ref="H225:H237">I225+J225</f>
        <v>415.134</v>
      </c>
      <c r="I225" s="14">
        <v>373.62</v>
      </c>
      <c r="J225" s="14">
        <v>41.514</v>
      </c>
      <c r="K225" s="14">
        <v>0</v>
      </c>
      <c r="L225" s="13" t="s">
        <v>2122</v>
      </c>
      <c r="M225" s="13" t="s">
        <v>1702</v>
      </c>
      <c r="N225" s="13" t="s">
        <v>1703</v>
      </c>
      <c r="O225" s="139" t="s">
        <v>330</v>
      </c>
      <c r="P225" s="13"/>
      <c r="Q225" s="13"/>
    </row>
    <row r="226" spans="1:17" ht="196.5" customHeight="1">
      <c r="A226" s="271">
        <v>200</v>
      </c>
      <c r="B226" s="136" t="s">
        <v>624</v>
      </c>
      <c r="C226" s="108" t="s">
        <v>928</v>
      </c>
      <c r="D226" s="13">
        <v>2017</v>
      </c>
      <c r="E226" s="13" t="s">
        <v>929</v>
      </c>
      <c r="F226" s="14">
        <v>885.778</v>
      </c>
      <c r="G226" s="14">
        <v>885.778</v>
      </c>
      <c r="H226" s="14">
        <f t="shared" si="28"/>
        <v>885.778</v>
      </c>
      <c r="I226" s="14">
        <v>797.2</v>
      </c>
      <c r="J226" s="14">
        <v>88.578</v>
      </c>
      <c r="K226" s="14">
        <v>0</v>
      </c>
      <c r="L226" s="13" t="s">
        <v>2122</v>
      </c>
      <c r="M226" s="13" t="s">
        <v>930</v>
      </c>
      <c r="N226" s="13" t="s">
        <v>931</v>
      </c>
      <c r="O226" s="139" t="s">
        <v>330</v>
      </c>
      <c r="P226" s="13"/>
      <c r="Q226" s="13"/>
    </row>
    <row r="227" spans="1:17" ht="188.25" customHeight="1">
      <c r="A227" s="271">
        <v>201</v>
      </c>
      <c r="B227" s="136" t="s">
        <v>625</v>
      </c>
      <c r="C227" s="108" t="s">
        <v>932</v>
      </c>
      <c r="D227" s="13">
        <v>2017</v>
      </c>
      <c r="E227" s="13" t="s">
        <v>933</v>
      </c>
      <c r="F227" s="14">
        <v>268.549</v>
      </c>
      <c r="G227" s="14">
        <v>268.549</v>
      </c>
      <c r="H227" s="14">
        <f t="shared" si="28"/>
        <v>268.549</v>
      </c>
      <c r="I227" s="14">
        <v>241.694</v>
      </c>
      <c r="J227" s="14">
        <v>26.855</v>
      </c>
      <c r="K227" s="14">
        <v>0</v>
      </c>
      <c r="L227" s="13" t="s">
        <v>2122</v>
      </c>
      <c r="M227" s="13" t="s">
        <v>935</v>
      </c>
      <c r="N227" s="13" t="s">
        <v>934</v>
      </c>
      <c r="O227" s="139" t="s">
        <v>330</v>
      </c>
      <c r="P227" s="13"/>
      <c r="Q227" s="13"/>
    </row>
    <row r="228" spans="1:17" ht="199.5" customHeight="1">
      <c r="A228" s="271">
        <v>202</v>
      </c>
      <c r="B228" s="136" t="s">
        <v>626</v>
      </c>
      <c r="C228" s="108" t="s">
        <v>936</v>
      </c>
      <c r="D228" s="13">
        <v>2017</v>
      </c>
      <c r="E228" s="13" t="s">
        <v>937</v>
      </c>
      <c r="F228" s="14">
        <v>386.468</v>
      </c>
      <c r="G228" s="14">
        <v>386.468</v>
      </c>
      <c r="H228" s="14">
        <f t="shared" si="28"/>
        <v>386.468</v>
      </c>
      <c r="I228" s="14">
        <v>347.821</v>
      </c>
      <c r="J228" s="14">
        <v>38.647</v>
      </c>
      <c r="K228" s="14">
        <v>0</v>
      </c>
      <c r="L228" s="13" t="s">
        <v>2122</v>
      </c>
      <c r="M228" s="13" t="s">
        <v>938</v>
      </c>
      <c r="N228" s="13" t="s">
        <v>939</v>
      </c>
      <c r="O228" s="139" t="s">
        <v>330</v>
      </c>
      <c r="P228" s="13"/>
      <c r="Q228" s="13"/>
    </row>
    <row r="229" spans="1:17" ht="155.25" customHeight="1">
      <c r="A229" s="271">
        <v>203</v>
      </c>
      <c r="B229" s="136" t="s">
        <v>627</v>
      </c>
      <c r="C229" s="108" t="s">
        <v>942</v>
      </c>
      <c r="D229" s="13">
        <v>2017</v>
      </c>
      <c r="E229" s="13" t="s">
        <v>943</v>
      </c>
      <c r="F229" s="14">
        <v>3159.967</v>
      </c>
      <c r="G229" s="14">
        <v>3159.967</v>
      </c>
      <c r="H229" s="14">
        <f t="shared" si="28"/>
        <v>3159.9669999999996</v>
      </c>
      <c r="I229" s="14">
        <v>2843.97</v>
      </c>
      <c r="J229" s="14">
        <v>315.997</v>
      </c>
      <c r="K229" s="14">
        <v>0</v>
      </c>
      <c r="L229" s="13" t="s">
        <v>2122</v>
      </c>
      <c r="M229" s="13" t="s">
        <v>941</v>
      </c>
      <c r="N229" s="13" t="s">
        <v>940</v>
      </c>
      <c r="O229" s="36" t="s">
        <v>944</v>
      </c>
      <c r="P229" s="13"/>
      <c r="Q229" s="13"/>
    </row>
    <row r="230" spans="1:17" ht="150">
      <c r="A230" s="271">
        <v>204</v>
      </c>
      <c r="B230" s="136" t="s">
        <v>628</v>
      </c>
      <c r="C230" s="108" t="s">
        <v>945</v>
      </c>
      <c r="D230" s="13">
        <v>2017</v>
      </c>
      <c r="E230" s="13" t="s">
        <v>2129</v>
      </c>
      <c r="F230" s="14">
        <v>629.528</v>
      </c>
      <c r="G230" s="14">
        <v>629.528</v>
      </c>
      <c r="H230" s="14">
        <f t="shared" si="28"/>
        <v>629.528</v>
      </c>
      <c r="I230" s="14">
        <v>566.575</v>
      </c>
      <c r="J230" s="14">
        <v>62.953</v>
      </c>
      <c r="K230" s="14">
        <v>0</v>
      </c>
      <c r="L230" s="13" t="s">
        <v>2122</v>
      </c>
      <c r="M230" s="13" t="s">
        <v>948</v>
      </c>
      <c r="N230" s="13" t="s">
        <v>947</v>
      </c>
      <c r="O230" s="36" t="s">
        <v>946</v>
      </c>
      <c r="P230" s="13"/>
      <c r="Q230" s="13"/>
    </row>
    <row r="231" spans="1:17" ht="107.25" customHeight="1">
      <c r="A231" s="271">
        <v>205</v>
      </c>
      <c r="B231" s="136" t="s">
        <v>629</v>
      </c>
      <c r="C231" s="108" t="s">
        <v>949</v>
      </c>
      <c r="D231" s="13">
        <v>2017</v>
      </c>
      <c r="E231" s="13" t="s">
        <v>2130</v>
      </c>
      <c r="F231" s="14">
        <v>2801.434</v>
      </c>
      <c r="G231" s="14">
        <v>2801.434</v>
      </c>
      <c r="H231" s="14">
        <f t="shared" si="28"/>
        <v>2801.434</v>
      </c>
      <c r="I231" s="14">
        <v>2521.29</v>
      </c>
      <c r="J231" s="14">
        <v>280.144</v>
      </c>
      <c r="K231" s="14">
        <v>0</v>
      </c>
      <c r="L231" s="13" t="s">
        <v>2122</v>
      </c>
      <c r="M231" s="139" t="s">
        <v>2131</v>
      </c>
      <c r="N231" s="13" t="s">
        <v>2133</v>
      </c>
      <c r="O231" s="36" t="s">
        <v>2132</v>
      </c>
      <c r="P231" s="13"/>
      <c r="Q231" s="13"/>
    </row>
    <row r="232" spans="1:17" ht="93.75">
      <c r="A232" s="271">
        <v>206</v>
      </c>
      <c r="B232" s="136" t="s">
        <v>630</v>
      </c>
      <c r="C232" s="108" t="s">
        <v>664</v>
      </c>
      <c r="D232" s="13">
        <v>2017</v>
      </c>
      <c r="E232" s="13" t="s">
        <v>2134</v>
      </c>
      <c r="F232" s="14">
        <v>570.25</v>
      </c>
      <c r="G232" s="14">
        <v>570.25</v>
      </c>
      <c r="H232" s="14">
        <f t="shared" si="28"/>
        <v>570.25</v>
      </c>
      <c r="I232" s="14">
        <v>513.225</v>
      </c>
      <c r="J232" s="14">
        <v>57.025</v>
      </c>
      <c r="K232" s="14">
        <v>0</v>
      </c>
      <c r="L232" s="13" t="s">
        <v>2122</v>
      </c>
      <c r="M232" s="139" t="s">
        <v>2135</v>
      </c>
      <c r="N232" s="13" t="s">
        <v>660</v>
      </c>
      <c r="O232" s="36" t="s">
        <v>2136</v>
      </c>
      <c r="P232" s="13"/>
      <c r="Q232" s="13"/>
    </row>
    <row r="233" spans="1:17" ht="103.5" customHeight="1">
      <c r="A233" s="271">
        <v>207</v>
      </c>
      <c r="B233" s="136" t="s">
        <v>631</v>
      </c>
      <c r="C233" s="108" t="s">
        <v>2137</v>
      </c>
      <c r="D233" s="13">
        <v>2017</v>
      </c>
      <c r="E233" s="13" t="s">
        <v>2141</v>
      </c>
      <c r="F233" s="14">
        <v>1555.94</v>
      </c>
      <c r="G233" s="14">
        <v>1555.94</v>
      </c>
      <c r="H233" s="14">
        <f t="shared" si="28"/>
        <v>1555.94</v>
      </c>
      <c r="I233" s="14">
        <v>1400.346</v>
      </c>
      <c r="J233" s="14">
        <v>155.594</v>
      </c>
      <c r="K233" s="14">
        <v>0</v>
      </c>
      <c r="L233" s="13" t="s">
        <v>2122</v>
      </c>
      <c r="M233" s="139" t="s">
        <v>2138</v>
      </c>
      <c r="N233" s="13" t="s">
        <v>2139</v>
      </c>
      <c r="O233" s="36" t="s">
        <v>2144</v>
      </c>
      <c r="P233" s="13"/>
      <c r="Q233" s="13"/>
    </row>
    <row r="234" spans="1:17" ht="90.75" customHeight="1">
      <c r="A234" s="271">
        <v>208</v>
      </c>
      <c r="B234" s="136" t="s">
        <v>632</v>
      </c>
      <c r="C234" s="13" t="s">
        <v>382</v>
      </c>
      <c r="D234" s="13">
        <v>2017</v>
      </c>
      <c r="E234" s="13" t="s">
        <v>284</v>
      </c>
      <c r="F234" s="26">
        <v>1555.94</v>
      </c>
      <c r="G234" s="26">
        <v>1555.94</v>
      </c>
      <c r="H234" s="26">
        <f>I234+J234</f>
        <v>1555.94</v>
      </c>
      <c r="I234" s="26">
        <v>1400.346</v>
      </c>
      <c r="J234" s="26">
        <v>155.594</v>
      </c>
      <c r="K234" s="133">
        <v>0</v>
      </c>
      <c r="L234" s="13" t="s">
        <v>2122</v>
      </c>
      <c r="M234" s="139" t="s">
        <v>2142</v>
      </c>
      <c r="N234" s="13" t="s">
        <v>2143</v>
      </c>
      <c r="O234" s="36" t="s">
        <v>2144</v>
      </c>
      <c r="P234" s="13"/>
      <c r="Q234" s="13"/>
    </row>
    <row r="235" spans="1:17" ht="104.25" customHeight="1">
      <c r="A235" s="271">
        <v>209</v>
      </c>
      <c r="B235" s="136" t="s">
        <v>633</v>
      </c>
      <c r="C235" s="13" t="s">
        <v>2140</v>
      </c>
      <c r="D235" s="13">
        <v>2017</v>
      </c>
      <c r="E235" s="13" t="s">
        <v>282</v>
      </c>
      <c r="F235" s="26">
        <v>2748.71</v>
      </c>
      <c r="G235" s="26">
        <v>2748.71</v>
      </c>
      <c r="H235" s="26">
        <f>I235+J235</f>
        <v>2748.71</v>
      </c>
      <c r="I235" s="26">
        <v>2473.839</v>
      </c>
      <c r="J235" s="26">
        <v>274.871</v>
      </c>
      <c r="K235" s="133">
        <v>0</v>
      </c>
      <c r="L235" s="13" t="s">
        <v>2122</v>
      </c>
      <c r="M235" s="139" t="s">
        <v>281</v>
      </c>
      <c r="N235" s="13" t="s">
        <v>283</v>
      </c>
      <c r="O235" s="36" t="s">
        <v>2144</v>
      </c>
      <c r="P235" s="13"/>
      <c r="Q235" s="13"/>
    </row>
    <row r="236" spans="1:17" ht="183" customHeight="1">
      <c r="A236" s="271">
        <v>210</v>
      </c>
      <c r="B236" s="136" t="s">
        <v>634</v>
      </c>
      <c r="C236" s="108" t="s">
        <v>2145</v>
      </c>
      <c r="D236" s="13">
        <v>2017</v>
      </c>
      <c r="E236" s="13" t="s">
        <v>2149</v>
      </c>
      <c r="F236" s="14">
        <v>4161.282</v>
      </c>
      <c r="G236" s="14">
        <v>4161.282</v>
      </c>
      <c r="H236" s="14">
        <f t="shared" si="28"/>
        <v>4161.282</v>
      </c>
      <c r="I236" s="14">
        <v>3745.154</v>
      </c>
      <c r="J236" s="14">
        <v>416.128</v>
      </c>
      <c r="K236" s="14">
        <v>0</v>
      </c>
      <c r="L236" s="13" t="s">
        <v>2122</v>
      </c>
      <c r="M236" s="139" t="s">
        <v>2147</v>
      </c>
      <c r="N236" s="13" t="s">
        <v>2146</v>
      </c>
      <c r="O236" s="36" t="s">
        <v>2144</v>
      </c>
      <c r="P236" s="13"/>
      <c r="Q236" s="13"/>
    </row>
    <row r="237" spans="1:17" ht="99" customHeight="1">
      <c r="A237" s="271">
        <v>211</v>
      </c>
      <c r="B237" s="136" t="s">
        <v>635</v>
      </c>
      <c r="C237" s="108" t="s">
        <v>2148</v>
      </c>
      <c r="D237" s="13">
        <v>2017</v>
      </c>
      <c r="E237" s="13" t="s">
        <v>2151</v>
      </c>
      <c r="F237" s="14">
        <v>731.92632</v>
      </c>
      <c r="G237" s="14">
        <v>731.92632</v>
      </c>
      <c r="H237" s="14">
        <f t="shared" si="28"/>
        <v>731.92622</v>
      </c>
      <c r="I237" s="14">
        <v>658.73322</v>
      </c>
      <c r="J237" s="14">
        <v>73.193</v>
      </c>
      <c r="K237" s="14">
        <v>0</v>
      </c>
      <c r="L237" s="13" t="s">
        <v>2122</v>
      </c>
      <c r="M237" s="139" t="s">
        <v>2147</v>
      </c>
      <c r="N237" s="13" t="s">
        <v>661</v>
      </c>
      <c r="O237" s="36" t="s">
        <v>2150</v>
      </c>
      <c r="P237" s="13"/>
      <c r="Q237" s="13"/>
    </row>
    <row r="238" spans="1:17" s="233" customFormat="1" ht="18.75">
      <c r="A238" s="270"/>
      <c r="B238" s="234"/>
      <c r="C238" s="177" t="s">
        <v>2067</v>
      </c>
      <c r="D238" s="149"/>
      <c r="E238" s="229"/>
      <c r="F238" s="150">
        <f aca="true" t="shared" si="29" ref="F238:K238">SUM(F239:F249)</f>
        <v>59396.063</v>
      </c>
      <c r="G238" s="150">
        <f t="shared" si="29"/>
        <v>59396.063</v>
      </c>
      <c r="H238" s="150">
        <f t="shared" si="29"/>
        <v>59396.063</v>
      </c>
      <c r="I238" s="150">
        <f t="shared" si="29"/>
        <v>53456.46360000001</v>
      </c>
      <c r="J238" s="150">
        <f t="shared" si="29"/>
        <v>5939.6003</v>
      </c>
      <c r="K238" s="150">
        <f t="shared" si="29"/>
        <v>0</v>
      </c>
      <c r="L238" s="230"/>
      <c r="M238" s="149"/>
      <c r="N238" s="231"/>
      <c r="O238" s="149"/>
      <c r="P238" s="149"/>
      <c r="Q238" s="232"/>
    </row>
    <row r="239" spans="1:17" ht="268.5" customHeight="1">
      <c r="A239" s="271">
        <v>212</v>
      </c>
      <c r="B239" s="136" t="s">
        <v>636</v>
      </c>
      <c r="C239" s="139" t="s">
        <v>679</v>
      </c>
      <c r="D239" s="6">
        <v>2017</v>
      </c>
      <c r="E239" s="2" t="s">
        <v>2068</v>
      </c>
      <c r="F239" s="16">
        <v>1170.205</v>
      </c>
      <c r="G239" s="16">
        <v>1170.205</v>
      </c>
      <c r="H239" s="16">
        <v>1170.205</v>
      </c>
      <c r="I239" s="16">
        <v>1053.1854</v>
      </c>
      <c r="J239" s="56">
        <v>117.0205</v>
      </c>
      <c r="K239" s="7">
        <v>0</v>
      </c>
      <c r="L239" s="139" t="s">
        <v>2122</v>
      </c>
      <c r="M239" s="139" t="s">
        <v>2069</v>
      </c>
      <c r="N239" s="139" t="s">
        <v>2070</v>
      </c>
      <c r="O239" s="139" t="s">
        <v>2071</v>
      </c>
      <c r="P239" s="139"/>
      <c r="Q239" s="139"/>
    </row>
    <row r="240" spans="1:17" ht="161.25" customHeight="1">
      <c r="A240" s="271">
        <v>213</v>
      </c>
      <c r="B240" s="136" t="s">
        <v>637</v>
      </c>
      <c r="C240" s="139" t="s">
        <v>341</v>
      </c>
      <c r="D240" s="6">
        <v>2017</v>
      </c>
      <c r="E240" s="9" t="s">
        <v>2072</v>
      </c>
      <c r="F240" s="7">
        <v>700.008</v>
      </c>
      <c r="G240" s="7">
        <v>700.008</v>
      </c>
      <c r="H240" s="7">
        <v>700.008</v>
      </c>
      <c r="I240" s="7">
        <v>630.007</v>
      </c>
      <c r="J240" s="29">
        <v>70.001</v>
      </c>
      <c r="K240" s="7">
        <v>0</v>
      </c>
      <c r="L240" s="139" t="s">
        <v>2122</v>
      </c>
      <c r="M240" s="139" t="s">
        <v>2073</v>
      </c>
      <c r="N240" s="139" t="s">
        <v>2074</v>
      </c>
      <c r="O240" s="139" t="s">
        <v>2075</v>
      </c>
      <c r="P240" s="139"/>
      <c r="Q240" s="139"/>
    </row>
    <row r="241" spans="1:17" ht="118.5" customHeight="1">
      <c r="A241" s="271">
        <v>214</v>
      </c>
      <c r="B241" s="136" t="s">
        <v>638</v>
      </c>
      <c r="C241" s="139" t="s">
        <v>2076</v>
      </c>
      <c r="D241" s="6">
        <v>2017</v>
      </c>
      <c r="E241" s="2" t="s">
        <v>2077</v>
      </c>
      <c r="F241" s="7">
        <v>14777.011</v>
      </c>
      <c r="G241" s="7">
        <v>14777.011</v>
      </c>
      <c r="H241" s="7">
        <v>14777.011</v>
      </c>
      <c r="I241" s="7">
        <v>13299.311</v>
      </c>
      <c r="J241" s="3">
        <v>1477.7</v>
      </c>
      <c r="K241" s="7"/>
      <c r="L241" s="139" t="s">
        <v>2122</v>
      </c>
      <c r="M241" s="139" t="s">
        <v>2078</v>
      </c>
      <c r="N241" s="139" t="s">
        <v>2079</v>
      </c>
      <c r="O241" s="139" t="s">
        <v>2080</v>
      </c>
      <c r="P241" s="139"/>
      <c r="Q241" s="139"/>
    </row>
    <row r="242" spans="1:17" ht="163.5" customHeight="1">
      <c r="A242" s="271">
        <v>215</v>
      </c>
      <c r="B242" s="136" t="s">
        <v>639</v>
      </c>
      <c r="C242" s="139" t="s">
        <v>342</v>
      </c>
      <c r="D242" s="6">
        <v>2017</v>
      </c>
      <c r="E242" s="2" t="s">
        <v>2068</v>
      </c>
      <c r="F242" s="16">
        <v>1408.354</v>
      </c>
      <c r="G242" s="16">
        <v>1408.354</v>
      </c>
      <c r="H242" s="16">
        <v>1408.354</v>
      </c>
      <c r="I242" s="16">
        <v>1267.5186</v>
      </c>
      <c r="J242" s="29">
        <v>140.8354</v>
      </c>
      <c r="K242" s="7">
        <v>0</v>
      </c>
      <c r="L242" s="139" t="s">
        <v>2122</v>
      </c>
      <c r="M242" s="139" t="s">
        <v>2081</v>
      </c>
      <c r="N242" s="6" t="s">
        <v>2082</v>
      </c>
      <c r="O242" s="139" t="s">
        <v>2083</v>
      </c>
      <c r="P242" s="139"/>
      <c r="Q242" s="139"/>
    </row>
    <row r="243" spans="1:17" ht="137.25" customHeight="1">
      <c r="A243" s="271">
        <v>216</v>
      </c>
      <c r="B243" s="136" t="s">
        <v>640</v>
      </c>
      <c r="C243" s="139" t="s">
        <v>343</v>
      </c>
      <c r="D243" s="6">
        <v>2017</v>
      </c>
      <c r="E243" s="2" t="s">
        <v>2084</v>
      </c>
      <c r="F243" s="7">
        <v>1092.19</v>
      </c>
      <c r="G243" s="7">
        <v>1092.19</v>
      </c>
      <c r="H243" s="7">
        <v>1092.19</v>
      </c>
      <c r="I243" s="7">
        <v>982.971</v>
      </c>
      <c r="J243" s="29">
        <v>109.219</v>
      </c>
      <c r="K243" s="7">
        <v>0</v>
      </c>
      <c r="L243" s="139" t="s">
        <v>2122</v>
      </c>
      <c r="M243" s="139" t="s">
        <v>2085</v>
      </c>
      <c r="N243" s="139" t="s">
        <v>2086</v>
      </c>
      <c r="O243" s="139" t="s">
        <v>2087</v>
      </c>
      <c r="P243" s="139"/>
      <c r="Q243" s="139"/>
    </row>
    <row r="244" spans="1:17" ht="238.5" customHeight="1">
      <c r="A244" s="271">
        <v>217</v>
      </c>
      <c r="B244" s="136" t="s">
        <v>641</v>
      </c>
      <c r="C244" s="2" t="s">
        <v>345</v>
      </c>
      <c r="D244" s="139">
        <v>2017</v>
      </c>
      <c r="E244" s="139" t="s">
        <v>1993</v>
      </c>
      <c r="F244" s="16">
        <v>2873.524</v>
      </c>
      <c r="G244" s="16">
        <v>2873.524</v>
      </c>
      <c r="H244" s="16">
        <v>2873.524</v>
      </c>
      <c r="I244" s="16">
        <v>2586.1716</v>
      </c>
      <c r="J244" s="29">
        <v>287.3524</v>
      </c>
      <c r="K244" s="3">
        <v>0</v>
      </c>
      <c r="L244" s="139" t="s">
        <v>2122</v>
      </c>
      <c r="M244" s="139" t="s">
        <v>1994</v>
      </c>
      <c r="N244" s="139" t="s">
        <v>346</v>
      </c>
      <c r="O244" s="139" t="s">
        <v>2087</v>
      </c>
      <c r="P244" s="139"/>
      <c r="Q244" s="139"/>
    </row>
    <row r="245" spans="1:17" ht="108.75" customHeight="1">
      <c r="A245" s="271">
        <v>218</v>
      </c>
      <c r="B245" s="136" t="s">
        <v>642</v>
      </c>
      <c r="C245" s="9" t="s">
        <v>344</v>
      </c>
      <c r="D245" s="139">
        <v>2017</v>
      </c>
      <c r="E245" s="9" t="s">
        <v>1995</v>
      </c>
      <c r="F245" s="16">
        <v>24400.4</v>
      </c>
      <c r="G245" s="16">
        <v>24400.4</v>
      </c>
      <c r="H245" s="16">
        <v>24400.4</v>
      </c>
      <c r="I245" s="7">
        <v>21960.36</v>
      </c>
      <c r="J245" s="3">
        <v>2440.04</v>
      </c>
      <c r="K245" s="3">
        <v>0</v>
      </c>
      <c r="L245" s="139" t="s">
        <v>2122</v>
      </c>
      <c r="M245" s="15" t="s">
        <v>1670</v>
      </c>
      <c r="N245" s="15" t="s">
        <v>1670</v>
      </c>
      <c r="O245" s="130" t="s">
        <v>2223</v>
      </c>
      <c r="P245" s="139"/>
      <c r="Q245" s="139"/>
    </row>
    <row r="246" spans="1:17" ht="72" customHeight="1">
      <c r="A246" s="271">
        <v>219</v>
      </c>
      <c r="B246" s="136" t="s">
        <v>643</v>
      </c>
      <c r="C246" s="23" t="s">
        <v>2220</v>
      </c>
      <c r="D246" s="139">
        <v>2017</v>
      </c>
      <c r="E246" s="23" t="s">
        <v>2221</v>
      </c>
      <c r="F246" s="16">
        <v>3069.003</v>
      </c>
      <c r="G246" s="16">
        <v>3069.003</v>
      </c>
      <c r="H246" s="16">
        <v>3069.003</v>
      </c>
      <c r="I246" s="7">
        <v>2762.103</v>
      </c>
      <c r="J246" s="3">
        <v>306.9</v>
      </c>
      <c r="K246" s="3">
        <v>0</v>
      </c>
      <c r="L246" s="139" t="s">
        <v>2122</v>
      </c>
      <c r="M246" s="15" t="s">
        <v>1670</v>
      </c>
      <c r="N246" s="52" t="s">
        <v>1670</v>
      </c>
      <c r="O246" s="130" t="s">
        <v>2223</v>
      </c>
      <c r="P246" s="139"/>
      <c r="Q246" s="139"/>
    </row>
    <row r="247" spans="1:17" ht="118.5" customHeight="1">
      <c r="A247" s="271">
        <v>220</v>
      </c>
      <c r="B247" s="136" t="s">
        <v>644</v>
      </c>
      <c r="C247" s="23" t="s">
        <v>2222</v>
      </c>
      <c r="D247" s="139">
        <v>2017</v>
      </c>
      <c r="E247" s="23" t="s">
        <v>1620</v>
      </c>
      <c r="F247" s="16">
        <v>3313.62</v>
      </c>
      <c r="G247" s="16">
        <v>3313.62</v>
      </c>
      <c r="H247" s="16">
        <f>I247+J247</f>
        <v>3313.62</v>
      </c>
      <c r="I247" s="7">
        <v>2982.258</v>
      </c>
      <c r="J247" s="3">
        <v>331.362</v>
      </c>
      <c r="K247" s="3">
        <v>0</v>
      </c>
      <c r="L247" s="139" t="s">
        <v>2122</v>
      </c>
      <c r="M247" s="15" t="s">
        <v>1670</v>
      </c>
      <c r="N247" s="52" t="s">
        <v>1670</v>
      </c>
      <c r="O247" s="130" t="s">
        <v>2223</v>
      </c>
      <c r="P247" s="139"/>
      <c r="Q247" s="139"/>
    </row>
    <row r="248" spans="1:17" ht="129.75" customHeight="1">
      <c r="A248" s="271">
        <v>221</v>
      </c>
      <c r="B248" s="136" t="s">
        <v>645</v>
      </c>
      <c r="C248" s="23" t="s">
        <v>347</v>
      </c>
      <c r="D248" s="139">
        <v>2017</v>
      </c>
      <c r="E248" s="23" t="s">
        <v>1621</v>
      </c>
      <c r="F248" s="16">
        <v>3046.3</v>
      </c>
      <c r="G248" s="16">
        <v>3046.3</v>
      </c>
      <c r="H248" s="16">
        <f>I248+J248</f>
        <v>3046.3</v>
      </c>
      <c r="I248" s="7">
        <v>2741.67</v>
      </c>
      <c r="J248" s="3">
        <v>304.63</v>
      </c>
      <c r="K248" s="3">
        <v>0</v>
      </c>
      <c r="L248" s="139" t="s">
        <v>2122</v>
      </c>
      <c r="M248" s="15" t="s">
        <v>348</v>
      </c>
      <c r="N248" s="52" t="s">
        <v>349</v>
      </c>
      <c r="O248" s="130" t="s">
        <v>2223</v>
      </c>
      <c r="P248" s="139"/>
      <c r="Q248" s="139"/>
    </row>
    <row r="249" spans="1:17" ht="210.75" customHeight="1">
      <c r="A249" s="271">
        <v>222</v>
      </c>
      <c r="B249" s="136" t="s">
        <v>646</v>
      </c>
      <c r="C249" s="199" t="s">
        <v>421</v>
      </c>
      <c r="D249" s="139">
        <v>2017</v>
      </c>
      <c r="E249" s="23" t="s">
        <v>1622</v>
      </c>
      <c r="F249" s="16">
        <v>3545.448</v>
      </c>
      <c r="G249" s="16">
        <v>3545.448</v>
      </c>
      <c r="H249" s="16">
        <f>I249+J249</f>
        <v>3545.448</v>
      </c>
      <c r="I249" s="7">
        <v>3190.908</v>
      </c>
      <c r="J249" s="3">
        <v>354.54</v>
      </c>
      <c r="K249" s="3">
        <v>0</v>
      </c>
      <c r="L249" s="139" t="s">
        <v>2122</v>
      </c>
      <c r="M249" s="15" t="s">
        <v>350</v>
      </c>
      <c r="N249" s="52" t="s">
        <v>351</v>
      </c>
      <c r="O249" s="139" t="s">
        <v>2087</v>
      </c>
      <c r="P249" s="139"/>
      <c r="Q249" s="139"/>
    </row>
    <row r="250" spans="1:17" s="233" customFormat="1" ht="18.75">
      <c r="A250" s="270"/>
      <c r="B250" s="234"/>
      <c r="C250" s="177" t="s">
        <v>2062</v>
      </c>
      <c r="D250" s="149"/>
      <c r="E250" s="229"/>
      <c r="F250" s="150">
        <f aca="true" t="shared" si="30" ref="F250:K250">SUM(F251:F253)</f>
        <v>17410.308</v>
      </c>
      <c r="G250" s="150">
        <f t="shared" si="30"/>
        <v>17410.308</v>
      </c>
      <c r="H250" s="150">
        <f t="shared" si="30"/>
        <v>17410.308</v>
      </c>
      <c r="I250" s="150">
        <f t="shared" si="30"/>
        <v>15669.275000000001</v>
      </c>
      <c r="J250" s="150">
        <f t="shared" si="30"/>
        <v>1741.033</v>
      </c>
      <c r="K250" s="150">
        <f t="shared" si="30"/>
        <v>0</v>
      </c>
      <c r="L250" s="230"/>
      <c r="M250" s="149"/>
      <c r="N250" s="231"/>
      <c r="O250" s="149"/>
      <c r="P250" s="149"/>
      <c r="Q250" s="232"/>
    </row>
    <row r="251" spans="1:17" ht="128.25" customHeight="1">
      <c r="A251" s="271">
        <v>223</v>
      </c>
      <c r="B251" s="136" t="s">
        <v>647</v>
      </c>
      <c r="C251" s="139" t="s">
        <v>2063</v>
      </c>
      <c r="D251" s="139">
        <v>2017</v>
      </c>
      <c r="E251" s="139" t="s">
        <v>824</v>
      </c>
      <c r="F251" s="3">
        <v>3799.975</v>
      </c>
      <c r="G251" s="3">
        <v>3799.975</v>
      </c>
      <c r="H251" s="3">
        <v>3799.975</v>
      </c>
      <c r="I251" s="3">
        <v>3419.975</v>
      </c>
      <c r="J251" s="3">
        <v>380</v>
      </c>
      <c r="K251" s="3">
        <v>0</v>
      </c>
      <c r="L251" s="139" t="s">
        <v>2122</v>
      </c>
      <c r="M251" s="139" t="s">
        <v>2064</v>
      </c>
      <c r="N251" s="139" t="s">
        <v>2065</v>
      </c>
      <c r="O251" s="139" t="s">
        <v>2066</v>
      </c>
      <c r="P251" s="139"/>
      <c r="Q251" s="139"/>
    </row>
    <row r="252" spans="1:17" ht="115.5" customHeight="1">
      <c r="A252" s="271">
        <v>224</v>
      </c>
      <c r="B252" s="136" t="s">
        <v>648</v>
      </c>
      <c r="C252" s="139" t="s">
        <v>2181</v>
      </c>
      <c r="D252" s="139">
        <v>2017</v>
      </c>
      <c r="E252" s="139" t="s">
        <v>823</v>
      </c>
      <c r="F252" s="3">
        <v>7000</v>
      </c>
      <c r="G252" s="3">
        <v>7000</v>
      </c>
      <c r="H252" s="3">
        <f>I252+J252</f>
        <v>7000</v>
      </c>
      <c r="I252" s="3">
        <v>6300</v>
      </c>
      <c r="J252" s="3">
        <v>700</v>
      </c>
      <c r="K252" s="3">
        <v>0</v>
      </c>
      <c r="L252" s="139" t="s">
        <v>2122</v>
      </c>
      <c r="M252" s="139" t="s">
        <v>2183</v>
      </c>
      <c r="N252" s="139" t="s">
        <v>2184</v>
      </c>
      <c r="O252" s="139" t="s">
        <v>2185</v>
      </c>
      <c r="P252" s="139"/>
      <c r="Q252" s="139"/>
    </row>
    <row r="253" spans="1:17" ht="148.5" customHeight="1">
      <c r="A253" s="271">
        <v>225</v>
      </c>
      <c r="B253" s="136" t="s">
        <v>649</v>
      </c>
      <c r="C253" s="39" t="s">
        <v>2182</v>
      </c>
      <c r="D253" s="139">
        <v>2017</v>
      </c>
      <c r="E253" s="139" t="s">
        <v>2187</v>
      </c>
      <c r="F253" s="3">
        <v>6610.333</v>
      </c>
      <c r="G253" s="3">
        <v>6610.333</v>
      </c>
      <c r="H253" s="3">
        <f>I253+J253</f>
        <v>6610.3330000000005</v>
      </c>
      <c r="I253" s="3">
        <v>5949.3</v>
      </c>
      <c r="J253" s="3">
        <v>661.033</v>
      </c>
      <c r="K253" s="3">
        <v>0</v>
      </c>
      <c r="L253" s="139" t="s">
        <v>2122</v>
      </c>
      <c r="M253" s="139" t="s">
        <v>2186</v>
      </c>
      <c r="N253" s="139" t="s">
        <v>1807</v>
      </c>
      <c r="O253" s="139" t="s">
        <v>2185</v>
      </c>
      <c r="P253" s="139"/>
      <c r="Q253" s="139"/>
    </row>
    <row r="254" spans="1:17" s="233" customFormat="1" ht="18.75">
      <c r="A254" s="270"/>
      <c r="B254" s="234"/>
      <c r="C254" s="177" t="s">
        <v>1254</v>
      </c>
      <c r="D254" s="149"/>
      <c r="E254" s="229"/>
      <c r="F254" s="150">
        <f aca="true" t="shared" si="31" ref="F254:K254">SUM(F255:F258)</f>
        <v>4978.659</v>
      </c>
      <c r="G254" s="150">
        <f t="shared" si="31"/>
        <v>4978.659</v>
      </c>
      <c r="H254" s="150">
        <f t="shared" si="31"/>
        <v>4978.659</v>
      </c>
      <c r="I254" s="150">
        <f t="shared" si="31"/>
        <v>4480.793</v>
      </c>
      <c r="J254" s="150">
        <f t="shared" si="31"/>
        <v>497.86600000000004</v>
      </c>
      <c r="K254" s="150">
        <f t="shared" si="31"/>
        <v>0</v>
      </c>
      <c r="L254" s="230"/>
      <c r="M254" s="149"/>
      <c r="N254" s="231"/>
      <c r="O254" s="149"/>
      <c r="P254" s="149"/>
      <c r="Q254" s="232"/>
    </row>
    <row r="255" spans="1:17" ht="117" customHeight="1">
      <c r="A255" s="271">
        <v>226</v>
      </c>
      <c r="B255" s="136" t="s">
        <v>650</v>
      </c>
      <c r="C255" s="139" t="s">
        <v>1255</v>
      </c>
      <c r="D255" s="139">
        <v>2017</v>
      </c>
      <c r="E255" s="139" t="s">
        <v>165</v>
      </c>
      <c r="F255" s="3">
        <v>876.829</v>
      </c>
      <c r="G255" s="3">
        <v>876.829</v>
      </c>
      <c r="H255" s="3">
        <v>876.829</v>
      </c>
      <c r="I255" s="29">
        <v>789.146</v>
      </c>
      <c r="J255" s="29">
        <v>87.683</v>
      </c>
      <c r="K255" s="3">
        <v>0</v>
      </c>
      <c r="L255" s="139" t="s">
        <v>2122</v>
      </c>
      <c r="M255" s="139" t="s">
        <v>1256</v>
      </c>
      <c r="N255" s="139" t="s">
        <v>1257</v>
      </c>
      <c r="O255" s="6" t="s">
        <v>1258</v>
      </c>
      <c r="P255" s="152"/>
      <c r="Q255" s="139"/>
    </row>
    <row r="256" spans="1:17" ht="108.75" customHeight="1">
      <c r="A256" s="271">
        <v>227</v>
      </c>
      <c r="B256" s="136" t="s">
        <v>651</v>
      </c>
      <c r="C256" s="139" t="s">
        <v>1259</v>
      </c>
      <c r="D256" s="139">
        <v>2017</v>
      </c>
      <c r="E256" s="6" t="s">
        <v>1260</v>
      </c>
      <c r="F256" s="3">
        <v>1497.743</v>
      </c>
      <c r="G256" s="3">
        <v>1497.743</v>
      </c>
      <c r="H256" s="3">
        <v>1497.743</v>
      </c>
      <c r="I256" s="3">
        <v>1347.969</v>
      </c>
      <c r="J256" s="3">
        <v>149.774</v>
      </c>
      <c r="K256" s="3">
        <v>0</v>
      </c>
      <c r="L256" s="139" t="s">
        <v>2122</v>
      </c>
      <c r="M256" s="139" t="s">
        <v>1261</v>
      </c>
      <c r="N256" s="139" t="s">
        <v>1262</v>
      </c>
      <c r="O256" s="6" t="s">
        <v>1258</v>
      </c>
      <c r="P256" s="200"/>
      <c r="Q256" s="139"/>
    </row>
    <row r="257" spans="1:17" ht="125.25" customHeight="1">
      <c r="A257" s="271">
        <v>228</v>
      </c>
      <c r="B257" s="136" t="s">
        <v>652</v>
      </c>
      <c r="C257" s="139" t="s">
        <v>1265</v>
      </c>
      <c r="D257" s="139">
        <v>2017</v>
      </c>
      <c r="E257" s="139" t="s">
        <v>1266</v>
      </c>
      <c r="F257" s="3">
        <v>1487.051</v>
      </c>
      <c r="G257" s="3">
        <v>1487.051</v>
      </c>
      <c r="H257" s="3">
        <v>1487.051</v>
      </c>
      <c r="I257" s="29">
        <v>1338.346</v>
      </c>
      <c r="J257" s="29">
        <v>148.705</v>
      </c>
      <c r="K257" s="3">
        <v>0</v>
      </c>
      <c r="L257" s="139" t="s">
        <v>2122</v>
      </c>
      <c r="M257" s="139" t="s">
        <v>1261</v>
      </c>
      <c r="N257" s="139" t="s">
        <v>1267</v>
      </c>
      <c r="O257" s="6" t="s">
        <v>1264</v>
      </c>
      <c r="P257" s="200"/>
      <c r="Q257" s="139"/>
    </row>
    <row r="258" spans="1:17" ht="132" customHeight="1">
      <c r="A258" s="271">
        <v>229</v>
      </c>
      <c r="B258" s="136" t="s">
        <v>653</v>
      </c>
      <c r="C258" s="139" t="s">
        <v>395</v>
      </c>
      <c r="D258" s="139">
        <v>2017</v>
      </c>
      <c r="E258" s="139" t="s">
        <v>1268</v>
      </c>
      <c r="F258" s="3">
        <v>1117.036</v>
      </c>
      <c r="G258" s="3">
        <v>1117.036</v>
      </c>
      <c r="H258" s="3">
        <v>1117.036</v>
      </c>
      <c r="I258" s="29">
        <v>1005.332</v>
      </c>
      <c r="J258" s="29">
        <v>111.704</v>
      </c>
      <c r="K258" s="3">
        <v>0</v>
      </c>
      <c r="L258" s="139" t="s">
        <v>2122</v>
      </c>
      <c r="M258" s="139" t="s">
        <v>1269</v>
      </c>
      <c r="N258" s="139" t="s">
        <v>1270</v>
      </c>
      <c r="O258" s="6" t="s">
        <v>1264</v>
      </c>
      <c r="P258" s="200"/>
      <c r="Q258" s="139"/>
    </row>
    <row r="259" spans="1:17" ht="24.75" customHeight="1">
      <c r="A259" s="111"/>
      <c r="B259" s="136"/>
      <c r="C259" s="1" t="s">
        <v>1390</v>
      </c>
      <c r="D259" s="1"/>
      <c r="E259" s="1"/>
      <c r="F259" s="57" t="e">
        <f aca="true" t="shared" si="32" ref="F259:K259">F260+F266+F268+F270+F273+F275+F279+F288+F291+F295+F306+F308+F310+F312+F316</f>
        <v>#REF!</v>
      </c>
      <c r="G259" s="57" t="e">
        <f t="shared" si="32"/>
        <v>#REF!</v>
      </c>
      <c r="H259" s="57">
        <f t="shared" si="32"/>
        <v>131216.82457</v>
      </c>
      <c r="I259" s="57">
        <f t="shared" si="32"/>
        <v>118095.14461000002</v>
      </c>
      <c r="J259" s="57">
        <f t="shared" si="32"/>
        <v>13121.675959999999</v>
      </c>
      <c r="K259" s="57">
        <f t="shared" si="32"/>
        <v>0</v>
      </c>
      <c r="L259" s="139"/>
      <c r="M259" s="139"/>
      <c r="N259" s="139"/>
      <c r="O259" s="6"/>
      <c r="P259" s="6"/>
      <c r="Q259" s="139"/>
    </row>
    <row r="260" spans="1:17" s="83" customFormat="1" ht="18.75">
      <c r="A260" s="268"/>
      <c r="B260" s="261"/>
      <c r="C260" s="137" t="s">
        <v>1815</v>
      </c>
      <c r="D260" s="137"/>
      <c r="E260" s="137"/>
      <c r="F260" s="138">
        <f aca="true" t="shared" si="33" ref="F260:K260">SUM(F261:F265)</f>
        <v>23440.891000000003</v>
      </c>
      <c r="G260" s="138">
        <f t="shared" si="33"/>
        <v>23440.891000000003</v>
      </c>
      <c r="H260" s="138">
        <f t="shared" si="33"/>
        <v>23440.890509999997</v>
      </c>
      <c r="I260" s="138">
        <f t="shared" si="33"/>
        <v>21096.80146</v>
      </c>
      <c r="J260" s="138">
        <f t="shared" si="33"/>
        <v>2344.08905</v>
      </c>
      <c r="K260" s="138">
        <f t="shared" si="33"/>
        <v>0</v>
      </c>
      <c r="L260" s="137"/>
      <c r="M260" s="137"/>
      <c r="N260" s="137"/>
      <c r="O260" s="118"/>
      <c r="P260" s="118"/>
      <c r="Q260" s="137"/>
    </row>
    <row r="261" spans="1:17" ht="106.5" customHeight="1">
      <c r="A261" s="271">
        <v>230</v>
      </c>
      <c r="B261" s="136" t="s">
        <v>1808</v>
      </c>
      <c r="C261" s="64" t="s">
        <v>1780</v>
      </c>
      <c r="D261" s="1">
        <v>2017</v>
      </c>
      <c r="E261" s="58" t="s">
        <v>1783</v>
      </c>
      <c r="F261" s="57">
        <v>6640</v>
      </c>
      <c r="G261" s="57">
        <v>6640</v>
      </c>
      <c r="H261" s="57">
        <f>I261+J261</f>
        <v>6640</v>
      </c>
      <c r="I261" s="57">
        <v>5976</v>
      </c>
      <c r="J261" s="57">
        <v>664</v>
      </c>
      <c r="K261" s="57">
        <v>0</v>
      </c>
      <c r="L261" s="1" t="s">
        <v>1785</v>
      </c>
      <c r="M261" s="24" t="s">
        <v>1781</v>
      </c>
      <c r="N261" s="24" t="s">
        <v>1790</v>
      </c>
      <c r="O261" s="120" t="s">
        <v>270</v>
      </c>
      <c r="P261" s="119"/>
      <c r="Q261" s="119"/>
    </row>
    <row r="262" spans="1:17" ht="281.25">
      <c r="A262" s="271">
        <v>231</v>
      </c>
      <c r="B262" s="136" t="s">
        <v>1809</v>
      </c>
      <c r="C262" s="64" t="s">
        <v>1782</v>
      </c>
      <c r="D262" s="1">
        <v>2017</v>
      </c>
      <c r="E262" s="58" t="s">
        <v>1784</v>
      </c>
      <c r="F262" s="57">
        <v>12587.68</v>
      </c>
      <c r="G262" s="57">
        <v>12587.68</v>
      </c>
      <c r="H262" s="57">
        <f>I262+J262</f>
        <v>12587.68</v>
      </c>
      <c r="I262" s="57">
        <v>11328.912</v>
      </c>
      <c r="J262" s="57">
        <v>1258.768</v>
      </c>
      <c r="K262" s="57">
        <v>0</v>
      </c>
      <c r="L262" s="1" t="s">
        <v>1785</v>
      </c>
      <c r="M262" s="24" t="s">
        <v>1786</v>
      </c>
      <c r="N262" s="24" t="s">
        <v>1791</v>
      </c>
      <c r="O262" s="120" t="s">
        <v>271</v>
      </c>
      <c r="P262" s="119"/>
      <c r="Q262" s="119"/>
    </row>
    <row r="263" spans="1:17" ht="144" customHeight="1">
      <c r="A263" s="271">
        <v>232</v>
      </c>
      <c r="B263" s="136" t="s">
        <v>1810</v>
      </c>
      <c r="C263" s="64" t="s">
        <v>1787</v>
      </c>
      <c r="D263" s="1">
        <v>2017</v>
      </c>
      <c r="E263" s="58" t="s">
        <v>1784</v>
      </c>
      <c r="F263" s="57">
        <v>1139.124</v>
      </c>
      <c r="G263" s="57">
        <v>1139.124</v>
      </c>
      <c r="H263" s="57">
        <f>I263+J263</f>
        <v>1139.124</v>
      </c>
      <c r="I263" s="57">
        <v>1025.2116</v>
      </c>
      <c r="J263" s="57">
        <v>113.9124</v>
      </c>
      <c r="K263" s="57">
        <v>0</v>
      </c>
      <c r="L263" s="1" t="s">
        <v>1785</v>
      </c>
      <c r="M263" s="24" t="s">
        <v>1788</v>
      </c>
      <c r="N263" s="24" t="s">
        <v>1789</v>
      </c>
      <c r="O263" s="120" t="s">
        <v>271</v>
      </c>
      <c r="P263" s="117"/>
      <c r="Q263" s="117"/>
    </row>
    <row r="264" spans="1:17" ht="187.5">
      <c r="A264" s="271">
        <v>233</v>
      </c>
      <c r="B264" s="136" t="s">
        <v>1811</v>
      </c>
      <c r="C264" s="64" t="s">
        <v>1792</v>
      </c>
      <c r="D264" s="1">
        <v>2017</v>
      </c>
      <c r="E264" s="58" t="s">
        <v>1793</v>
      </c>
      <c r="F264" s="57">
        <v>1539.31</v>
      </c>
      <c r="G264" s="57">
        <v>1539.31</v>
      </c>
      <c r="H264" s="57">
        <f>I264+J264</f>
        <v>1539.30967</v>
      </c>
      <c r="I264" s="57">
        <v>1385.3787</v>
      </c>
      <c r="J264" s="57">
        <v>153.93097</v>
      </c>
      <c r="K264" s="57">
        <v>0</v>
      </c>
      <c r="L264" s="1" t="s">
        <v>1785</v>
      </c>
      <c r="M264" s="24" t="s">
        <v>1794</v>
      </c>
      <c r="N264" s="24" t="s">
        <v>1795</v>
      </c>
      <c r="O264" s="120" t="s">
        <v>272</v>
      </c>
      <c r="P264" s="117"/>
      <c r="Q264" s="117"/>
    </row>
    <row r="265" spans="1:17" ht="187.5">
      <c r="A265" s="271">
        <v>234</v>
      </c>
      <c r="B265" s="136" t="s">
        <v>1812</v>
      </c>
      <c r="C265" s="64" t="s">
        <v>1796</v>
      </c>
      <c r="D265" s="1">
        <v>2017</v>
      </c>
      <c r="E265" s="58" t="s">
        <v>1793</v>
      </c>
      <c r="F265" s="57">
        <v>1534.777</v>
      </c>
      <c r="G265" s="62">
        <v>1534.777</v>
      </c>
      <c r="H265" s="57">
        <f>I265+J265</f>
        <v>1534.77684</v>
      </c>
      <c r="I265" s="57">
        <v>1381.29916</v>
      </c>
      <c r="J265" s="57">
        <v>153.47768</v>
      </c>
      <c r="K265" s="57">
        <v>0</v>
      </c>
      <c r="L265" s="1" t="s">
        <v>1785</v>
      </c>
      <c r="M265" s="24" t="s">
        <v>1797</v>
      </c>
      <c r="N265" s="24" t="s">
        <v>1798</v>
      </c>
      <c r="O265" s="120" t="s">
        <v>272</v>
      </c>
      <c r="P265" s="117"/>
      <c r="Q265" s="117"/>
    </row>
    <row r="266" spans="1:17" s="83" customFormat="1" ht="24" customHeight="1">
      <c r="A266" s="268"/>
      <c r="B266" s="261"/>
      <c r="C266" s="137" t="s">
        <v>1827</v>
      </c>
      <c r="D266" s="112"/>
      <c r="E266" s="236"/>
      <c r="F266" s="12">
        <f aca="true" t="shared" si="34" ref="F266:K266">F267</f>
        <v>3940.692</v>
      </c>
      <c r="G266" s="12">
        <f t="shared" si="34"/>
        <v>3940.692</v>
      </c>
      <c r="H266" s="12">
        <f t="shared" si="34"/>
        <v>3940.692</v>
      </c>
      <c r="I266" s="12">
        <f t="shared" si="34"/>
        <v>3546.623</v>
      </c>
      <c r="J266" s="12">
        <f t="shared" si="34"/>
        <v>394.069</v>
      </c>
      <c r="K266" s="12">
        <f t="shared" si="34"/>
        <v>0</v>
      </c>
      <c r="L266" s="112"/>
      <c r="M266" s="235"/>
      <c r="N266" s="235"/>
      <c r="O266" s="84"/>
      <c r="P266" s="84"/>
      <c r="Q266" s="84"/>
    </row>
    <row r="267" spans="1:17" ht="93.75">
      <c r="A267" s="271">
        <v>235</v>
      </c>
      <c r="B267" s="136" t="s">
        <v>1813</v>
      </c>
      <c r="C267" s="64" t="s">
        <v>1828</v>
      </c>
      <c r="D267" s="1">
        <v>2017</v>
      </c>
      <c r="E267" s="58" t="s">
        <v>1407</v>
      </c>
      <c r="F267" s="57">
        <v>3940.692</v>
      </c>
      <c r="G267" s="57">
        <v>3940.692</v>
      </c>
      <c r="H267" s="57">
        <v>3940.692</v>
      </c>
      <c r="I267" s="57">
        <v>3546.623</v>
      </c>
      <c r="J267" s="57">
        <v>394.069</v>
      </c>
      <c r="K267" s="57">
        <v>0</v>
      </c>
      <c r="L267" s="1" t="s">
        <v>2122</v>
      </c>
      <c r="M267" s="24" t="s">
        <v>1829</v>
      </c>
      <c r="N267" s="24" t="s">
        <v>1830</v>
      </c>
      <c r="O267" s="120" t="s">
        <v>273</v>
      </c>
      <c r="P267" s="117"/>
      <c r="Q267" s="117"/>
    </row>
    <row r="268" spans="1:17" s="83" customFormat="1" ht="18.75">
      <c r="A268" s="268"/>
      <c r="B268" s="261"/>
      <c r="C268" s="137" t="s">
        <v>1831</v>
      </c>
      <c r="D268" s="112"/>
      <c r="E268" s="236"/>
      <c r="F268" s="12">
        <f aca="true" t="shared" si="35" ref="F268:K268">F269</f>
        <v>14309.446</v>
      </c>
      <c r="G268" s="12">
        <f t="shared" si="35"/>
        <v>14309.446</v>
      </c>
      <c r="H268" s="12">
        <f t="shared" si="35"/>
        <v>7154.723</v>
      </c>
      <c r="I268" s="12">
        <f t="shared" si="35"/>
        <v>6439.251</v>
      </c>
      <c r="J268" s="12">
        <f t="shared" si="35"/>
        <v>715.472</v>
      </c>
      <c r="K268" s="12">
        <f t="shared" si="35"/>
        <v>0</v>
      </c>
      <c r="L268" s="112"/>
      <c r="M268" s="235"/>
      <c r="N268" s="235"/>
      <c r="O268" s="84"/>
      <c r="P268" s="84"/>
      <c r="Q268" s="84"/>
    </row>
    <row r="269" spans="1:17" ht="93.75">
      <c r="A269" s="271">
        <v>236</v>
      </c>
      <c r="B269" s="136" t="s">
        <v>1814</v>
      </c>
      <c r="C269" s="64" t="s">
        <v>1832</v>
      </c>
      <c r="D269" s="1" t="s">
        <v>662</v>
      </c>
      <c r="E269" s="58" t="s">
        <v>825</v>
      </c>
      <c r="F269" s="57">
        <v>14309.446</v>
      </c>
      <c r="G269" s="57">
        <v>14309.446</v>
      </c>
      <c r="H269" s="57">
        <f>I269+J269</f>
        <v>7154.723</v>
      </c>
      <c r="I269" s="57">
        <v>6439.251</v>
      </c>
      <c r="J269" s="57">
        <v>715.472</v>
      </c>
      <c r="K269" s="57">
        <v>0</v>
      </c>
      <c r="L269" s="1" t="s">
        <v>2122</v>
      </c>
      <c r="M269" s="24" t="s">
        <v>1833</v>
      </c>
      <c r="N269" s="24" t="s">
        <v>1834</v>
      </c>
      <c r="O269" s="139" t="s">
        <v>293</v>
      </c>
      <c r="P269" s="117"/>
      <c r="Q269" s="117"/>
    </row>
    <row r="270" spans="1:17" s="83" customFormat="1" ht="30" customHeight="1">
      <c r="A270" s="268"/>
      <c r="B270" s="264"/>
      <c r="C270" s="201" t="s">
        <v>1869</v>
      </c>
      <c r="D270" s="112"/>
      <c r="E270" s="236"/>
      <c r="F270" s="12">
        <f>F271+F272</f>
        <v>12554.948</v>
      </c>
      <c r="G270" s="12">
        <f>G271+G272</f>
        <v>12554.948</v>
      </c>
      <c r="H270" s="12">
        <f>SUM(H271:H272)</f>
        <v>12554.948</v>
      </c>
      <c r="I270" s="12">
        <f>SUM(I271:I272)</f>
        <v>11299.453000000001</v>
      </c>
      <c r="J270" s="12">
        <f>SUM(J271:J272)</f>
        <v>1255.495</v>
      </c>
      <c r="K270" s="12">
        <f>SUM(K271:K272)</f>
        <v>0</v>
      </c>
      <c r="L270" s="112"/>
      <c r="M270" s="235"/>
      <c r="N270" s="235"/>
      <c r="O270" s="84"/>
      <c r="P270" s="84"/>
      <c r="Q270" s="84"/>
    </row>
    <row r="271" spans="1:17" ht="243.75">
      <c r="A271" s="111">
        <v>237</v>
      </c>
      <c r="B271" s="136" t="s">
        <v>1926</v>
      </c>
      <c r="C271" s="64" t="s">
        <v>1981</v>
      </c>
      <c r="D271" s="1">
        <v>2017</v>
      </c>
      <c r="E271" s="58" t="s">
        <v>1408</v>
      </c>
      <c r="F271" s="57">
        <v>6337.076</v>
      </c>
      <c r="G271" s="57">
        <v>6337.076</v>
      </c>
      <c r="H271" s="57">
        <v>6337.076</v>
      </c>
      <c r="I271" s="57">
        <v>5703.368</v>
      </c>
      <c r="J271" s="57">
        <v>633.708</v>
      </c>
      <c r="K271" s="57">
        <v>0</v>
      </c>
      <c r="L271" s="1" t="s">
        <v>2122</v>
      </c>
      <c r="M271" s="24" t="s">
        <v>1982</v>
      </c>
      <c r="N271" s="24" t="s">
        <v>1983</v>
      </c>
      <c r="O271" s="139" t="s">
        <v>276</v>
      </c>
      <c r="P271" s="117"/>
      <c r="Q271" s="117"/>
    </row>
    <row r="272" spans="1:17" ht="243.75">
      <c r="A272" s="111">
        <v>238</v>
      </c>
      <c r="B272" s="136" t="s">
        <v>1927</v>
      </c>
      <c r="C272" s="64" t="s">
        <v>1870</v>
      </c>
      <c r="D272" s="1">
        <v>2017</v>
      </c>
      <c r="E272" s="58" t="s">
        <v>1409</v>
      </c>
      <c r="F272" s="57">
        <v>6217.872</v>
      </c>
      <c r="G272" s="57">
        <v>6217.872</v>
      </c>
      <c r="H272" s="57">
        <v>6217.872</v>
      </c>
      <c r="I272" s="57">
        <v>5596.085</v>
      </c>
      <c r="J272" s="57">
        <v>621.787</v>
      </c>
      <c r="K272" s="57"/>
      <c r="L272" s="1" t="s">
        <v>2122</v>
      </c>
      <c r="M272" s="24" t="s">
        <v>1985</v>
      </c>
      <c r="N272" s="24" t="s">
        <v>1984</v>
      </c>
      <c r="O272" s="139" t="s">
        <v>276</v>
      </c>
      <c r="P272" s="117"/>
      <c r="Q272" s="117"/>
    </row>
    <row r="273" spans="1:17" s="83" customFormat="1" ht="18.75">
      <c r="A273" s="268"/>
      <c r="B273" s="261"/>
      <c r="C273" s="137" t="s">
        <v>2002</v>
      </c>
      <c r="D273" s="112"/>
      <c r="E273" s="236"/>
      <c r="F273" s="12">
        <f aca="true" t="shared" si="36" ref="F273:K273">F274</f>
        <v>1900</v>
      </c>
      <c r="G273" s="12">
        <f t="shared" si="36"/>
        <v>1900</v>
      </c>
      <c r="H273" s="12">
        <f t="shared" si="36"/>
        <v>1900</v>
      </c>
      <c r="I273" s="12">
        <f t="shared" si="36"/>
        <v>1710</v>
      </c>
      <c r="J273" s="12">
        <f t="shared" si="36"/>
        <v>190</v>
      </c>
      <c r="K273" s="12">
        <f t="shared" si="36"/>
        <v>0</v>
      </c>
      <c r="L273" s="112"/>
      <c r="M273" s="235"/>
      <c r="N273" s="235"/>
      <c r="O273" s="84"/>
      <c r="P273" s="84"/>
      <c r="Q273" s="84"/>
    </row>
    <row r="274" spans="1:17" ht="168.75">
      <c r="A274" s="111">
        <v>239</v>
      </c>
      <c r="B274" s="136" t="s">
        <v>1928</v>
      </c>
      <c r="C274" s="64" t="s">
        <v>1825</v>
      </c>
      <c r="D274" s="1">
        <v>2017</v>
      </c>
      <c r="E274" s="58" t="s">
        <v>1826</v>
      </c>
      <c r="F274" s="57">
        <v>1900</v>
      </c>
      <c r="G274" s="57">
        <v>1900</v>
      </c>
      <c r="H274" s="57">
        <v>1900</v>
      </c>
      <c r="I274" s="57">
        <v>1710</v>
      </c>
      <c r="J274" s="57">
        <v>190</v>
      </c>
      <c r="K274" s="57">
        <v>0</v>
      </c>
      <c r="L274" s="1" t="s">
        <v>2122</v>
      </c>
      <c r="M274" s="24" t="s">
        <v>1673</v>
      </c>
      <c r="N274" s="24" t="s">
        <v>1673</v>
      </c>
      <c r="O274" s="6" t="s">
        <v>296</v>
      </c>
      <c r="P274" s="117"/>
      <c r="Q274" s="117"/>
    </row>
    <row r="275" spans="1:17" s="238" customFormat="1" ht="27.75" customHeight="1">
      <c r="A275" s="272"/>
      <c r="B275" s="264"/>
      <c r="C275" s="201" t="s">
        <v>857</v>
      </c>
      <c r="D275" s="112"/>
      <c r="E275" s="236"/>
      <c r="F275" s="12">
        <f>F276+F277+F278</f>
        <v>5652.103000000001</v>
      </c>
      <c r="G275" s="12">
        <f>G276+G277+G278</f>
        <v>5652.103000000001</v>
      </c>
      <c r="H275" s="12">
        <f>SUM(H276:H278)</f>
        <v>5652.103000000001</v>
      </c>
      <c r="I275" s="12">
        <f>SUM(I276:I278)</f>
        <v>5086.893</v>
      </c>
      <c r="J275" s="12">
        <f>SUM(J276:J278)</f>
        <v>565.21</v>
      </c>
      <c r="K275" s="12">
        <f>SUM(K276:K278)</f>
        <v>0</v>
      </c>
      <c r="L275" s="112"/>
      <c r="M275" s="235"/>
      <c r="N275" s="235"/>
      <c r="O275" s="237"/>
      <c r="P275" s="237"/>
      <c r="Q275" s="237"/>
    </row>
    <row r="276" spans="1:17" ht="75">
      <c r="A276" s="111">
        <v>240</v>
      </c>
      <c r="B276" s="136" t="s">
        <v>1929</v>
      </c>
      <c r="C276" s="64" t="s">
        <v>1916</v>
      </c>
      <c r="D276" s="1">
        <v>2017</v>
      </c>
      <c r="E276" s="58" t="s">
        <v>1920</v>
      </c>
      <c r="F276" s="57">
        <v>1879.674</v>
      </c>
      <c r="G276" s="57">
        <v>1879.674</v>
      </c>
      <c r="H276" s="57">
        <v>1879.674</v>
      </c>
      <c r="I276" s="57">
        <v>1691.707</v>
      </c>
      <c r="J276" s="57">
        <v>187.967</v>
      </c>
      <c r="K276" s="57">
        <v>0</v>
      </c>
      <c r="L276" s="1" t="s">
        <v>2122</v>
      </c>
      <c r="M276" s="24" t="s">
        <v>829</v>
      </c>
      <c r="N276" s="63" t="s">
        <v>1918</v>
      </c>
      <c r="O276" s="139" t="s">
        <v>299</v>
      </c>
      <c r="P276" s="117"/>
      <c r="Q276" s="117"/>
    </row>
    <row r="277" spans="1:17" ht="75">
      <c r="A277" s="111">
        <v>241</v>
      </c>
      <c r="B277" s="136" t="s">
        <v>1930</v>
      </c>
      <c r="C277" s="64" t="s">
        <v>1919</v>
      </c>
      <c r="D277" s="1">
        <v>2017</v>
      </c>
      <c r="E277" s="58" t="s">
        <v>1922</v>
      </c>
      <c r="F277" s="57">
        <v>1393.765</v>
      </c>
      <c r="G277" s="57">
        <v>1393.765</v>
      </c>
      <c r="H277" s="57">
        <v>1393.765</v>
      </c>
      <c r="I277" s="57">
        <v>1254.388</v>
      </c>
      <c r="J277" s="57">
        <v>139.377</v>
      </c>
      <c r="K277" s="57">
        <v>0</v>
      </c>
      <c r="L277" s="1" t="s">
        <v>2122</v>
      </c>
      <c r="M277" s="24" t="s">
        <v>1921</v>
      </c>
      <c r="N277" s="63" t="s">
        <v>1918</v>
      </c>
      <c r="O277" s="139" t="s">
        <v>299</v>
      </c>
      <c r="P277" s="117"/>
      <c r="Q277" s="117"/>
    </row>
    <row r="278" spans="1:17" ht="87" customHeight="1">
      <c r="A278" s="111">
        <v>242</v>
      </c>
      <c r="B278" s="136" t="s">
        <v>1931</v>
      </c>
      <c r="C278" s="64" t="s">
        <v>1924</v>
      </c>
      <c r="D278" s="1">
        <v>2017</v>
      </c>
      <c r="E278" s="58" t="s">
        <v>1923</v>
      </c>
      <c r="F278" s="57">
        <v>2378.664</v>
      </c>
      <c r="G278" s="57">
        <v>2378.664</v>
      </c>
      <c r="H278" s="57">
        <v>2378.664</v>
      </c>
      <c r="I278" s="57">
        <v>2140.798</v>
      </c>
      <c r="J278" s="57">
        <v>237.866</v>
      </c>
      <c r="K278" s="57">
        <v>0</v>
      </c>
      <c r="L278" s="1" t="s">
        <v>2122</v>
      </c>
      <c r="M278" s="24" t="s">
        <v>1925</v>
      </c>
      <c r="N278" s="63" t="s">
        <v>1918</v>
      </c>
      <c r="O278" s="139" t="s">
        <v>299</v>
      </c>
      <c r="P278" s="117"/>
      <c r="Q278" s="117"/>
    </row>
    <row r="279" spans="1:17" s="83" customFormat="1" ht="18.75">
      <c r="A279" s="268"/>
      <c r="B279" s="261"/>
      <c r="C279" s="137" t="s">
        <v>1704</v>
      </c>
      <c r="D279" s="112"/>
      <c r="E279" s="236"/>
      <c r="F279" s="12">
        <f>SUM(F280:F287)</f>
        <v>9548.547</v>
      </c>
      <c r="G279" s="12">
        <f>SUM(G280:G287)</f>
        <v>9548.547</v>
      </c>
      <c r="H279" s="12">
        <f>SUM(H280:H287)</f>
        <v>9548.547</v>
      </c>
      <c r="I279" s="12">
        <f>SUM(I280:I287)</f>
        <v>8593.694</v>
      </c>
      <c r="J279" s="12">
        <f>SUM(J280:J287)</f>
        <v>954.8530000000001</v>
      </c>
      <c r="K279" s="12"/>
      <c r="L279" s="112"/>
      <c r="M279" s="235"/>
      <c r="N279" s="235"/>
      <c r="O279" s="84"/>
      <c r="P279" s="84"/>
      <c r="Q279" s="84"/>
    </row>
    <row r="280" spans="1:17" ht="337.5">
      <c r="A280" s="111">
        <v>243</v>
      </c>
      <c r="B280" s="136" t="s">
        <v>1932</v>
      </c>
      <c r="C280" s="64" t="s">
        <v>1835</v>
      </c>
      <c r="D280" s="1">
        <v>2017</v>
      </c>
      <c r="E280" s="58" t="s">
        <v>1838</v>
      </c>
      <c r="F280" s="57">
        <v>1757.599</v>
      </c>
      <c r="G280" s="57">
        <v>1757.599</v>
      </c>
      <c r="H280" s="57">
        <v>1757.599</v>
      </c>
      <c r="I280" s="57">
        <v>1581.839</v>
      </c>
      <c r="J280" s="57">
        <v>175.76</v>
      </c>
      <c r="K280" s="57">
        <v>0</v>
      </c>
      <c r="L280" s="1" t="s">
        <v>2122</v>
      </c>
      <c r="M280" s="24" t="s">
        <v>1836</v>
      </c>
      <c r="N280" s="24" t="s">
        <v>1837</v>
      </c>
      <c r="O280" s="36" t="s">
        <v>309</v>
      </c>
      <c r="P280" s="117"/>
      <c r="Q280" s="117"/>
    </row>
    <row r="281" spans="1:17" ht="130.5" customHeight="1">
      <c r="A281" s="111">
        <v>244</v>
      </c>
      <c r="B281" s="136" t="s">
        <v>1933</v>
      </c>
      <c r="C281" s="64" t="s">
        <v>1888</v>
      </c>
      <c r="D281" s="1">
        <v>2017</v>
      </c>
      <c r="E281" s="58" t="s">
        <v>1891</v>
      </c>
      <c r="F281" s="57">
        <v>685.75</v>
      </c>
      <c r="G281" s="57">
        <v>685.75</v>
      </c>
      <c r="H281" s="57">
        <v>685.75</v>
      </c>
      <c r="I281" s="57">
        <v>617.175</v>
      </c>
      <c r="J281" s="57">
        <v>68.575</v>
      </c>
      <c r="K281" s="57">
        <v>0</v>
      </c>
      <c r="L281" s="1" t="s">
        <v>2122</v>
      </c>
      <c r="M281" s="24" t="s">
        <v>1890</v>
      </c>
      <c r="N281" s="24" t="s">
        <v>1889</v>
      </c>
      <c r="O281" s="36" t="s">
        <v>310</v>
      </c>
      <c r="P281" s="117"/>
      <c r="Q281" s="117"/>
    </row>
    <row r="282" spans="1:17" ht="93.75">
      <c r="A282" s="111">
        <v>245</v>
      </c>
      <c r="B282" s="136" t="s">
        <v>1934</v>
      </c>
      <c r="C282" s="64" t="s">
        <v>1892</v>
      </c>
      <c r="D282" s="1">
        <v>2017</v>
      </c>
      <c r="E282" s="58" t="s">
        <v>1895</v>
      </c>
      <c r="F282" s="57">
        <v>940.439</v>
      </c>
      <c r="G282" s="57">
        <v>940.439</v>
      </c>
      <c r="H282" s="57">
        <v>940.439</v>
      </c>
      <c r="I282" s="57">
        <v>846.396</v>
      </c>
      <c r="J282" s="57">
        <v>94.043</v>
      </c>
      <c r="K282" s="57">
        <v>0</v>
      </c>
      <c r="L282" s="1" t="s">
        <v>2122</v>
      </c>
      <c r="M282" s="24" t="s">
        <v>1893</v>
      </c>
      <c r="N282" s="24" t="s">
        <v>1894</v>
      </c>
      <c r="O282" s="36" t="s">
        <v>310</v>
      </c>
      <c r="P282" s="117"/>
      <c r="Q282" s="117"/>
    </row>
    <row r="283" spans="1:17" ht="93.75">
      <c r="A283" s="111">
        <v>246</v>
      </c>
      <c r="B283" s="136" t="s">
        <v>1935</v>
      </c>
      <c r="C283" s="64" t="s">
        <v>1896</v>
      </c>
      <c r="D283" s="1">
        <v>2017</v>
      </c>
      <c r="E283" s="58" t="s">
        <v>1899</v>
      </c>
      <c r="F283" s="57">
        <v>329.684</v>
      </c>
      <c r="G283" s="57">
        <v>329.684</v>
      </c>
      <c r="H283" s="57">
        <v>329.684</v>
      </c>
      <c r="I283" s="57">
        <v>296.716</v>
      </c>
      <c r="J283" s="57">
        <v>32.968</v>
      </c>
      <c r="K283" s="57">
        <v>0</v>
      </c>
      <c r="L283" s="1" t="s">
        <v>2122</v>
      </c>
      <c r="M283" s="24" t="s">
        <v>1897</v>
      </c>
      <c r="N283" s="24" t="s">
        <v>1898</v>
      </c>
      <c r="O283" s="36" t="s">
        <v>310</v>
      </c>
      <c r="P283" s="117"/>
      <c r="Q283" s="117"/>
    </row>
    <row r="284" spans="1:17" ht="93.75">
      <c r="A284" s="111">
        <v>247</v>
      </c>
      <c r="B284" s="136" t="s">
        <v>1936</v>
      </c>
      <c r="C284" s="64" t="s">
        <v>1900</v>
      </c>
      <c r="D284" s="1">
        <v>2017</v>
      </c>
      <c r="E284" s="1" t="s">
        <v>1904</v>
      </c>
      <c r="F284" s="57">
        <v>1454.659</v>
      </c>
      <c r="G284" s="57">
        <v>1454.659</v>
      </c>
      <c r="H284" s="57">
        <v>1454.659</v>
      </c>
      <c r="I284" s="57">
        <v>1309.193</v>
      </c>
      <c r="J284" s="57">
        <v>145.466</v>
      </c>
      <c r="K284" s="57">
        <v>0</v>
      </c>
      <c r="L284" s="1" t="s">
        <v>2122</v>
      </c>
      <c r="M284" s="24" t="s">
        <v>1901</v>
      </c>
      <c r="N284" s="24" t="s">
        <v>1902</v>
      </c>
      <c r="O284" s="36" t="s">
        <v>310</v>
      </c>
      <c r="P284" s="117"/>
      <c r="Q284" s="117"/>
    </row>
    <row r="285" spans="1:17" ht="93.75">
      <c r="A285" s="111">
        <v>248</v>
      </c>
      <c r="B285" s="136" t="s">
        <v>1937</v>
      </c>
      <c r="C285" s="64" t="s">
        <v>1903</v>
      </c>
      <c r="D285" s="1">
        <v>2017</v>
      </c>
      <c r="E285" s="1" t="s">
        <v>1905</v>
      </c>
      <c r="F285" s="57">
        <v>1474.303</v>
      </c>
      <c r="G285" s="57">
        <v>1474.303</v>
      </c>
      <c r="H285" s="57">
        <v>1474.303</v>
      </c>
      <c r="I285" s="57">
        <v>1326.873</v>
      </c>
      <c r="J285" s="57">
        <v>147.43</v>
      </c>
      <c r="K285" s="57">
        <v>0</v>
      </c>
      <c r="L285" s="1" t="s">
        <v>2122</v>
      </c>
      <c r="M285" s="24" t="s">
        <v>1906</v>
      </c>
      <c r="N285" s="24" t="s">
        <v>1907</v>
      </c>
      <c r="O285" s="36" t="s">
        <v>310</v>
      </c>
      <c r="P285" s="117"/>
      <c r="Q285" s="117"/>
    </row>
    <row r="286" spans="1:17" ht="93.75">
      <c r="A286" s="111">
        <v>249</v>
      </c>
      <c r="B286" s="136" t="s">
        <v>1938</v>
      </c>
      <c r="C286" s="64" t="s">
        <v>1908</v>
      </c>
      <c r="D286" s="1">
        <v>2017</v>
      </c>
      <c r="E286" s="1" t="s">
        <v>1911</v>
      </c>
      <c r="F286" s="57">
        <v>1464.985</v>
      </c>
      <c r="G286" s="57">
        <v>1464.985</v>
      </c>
      <c r="H286" s="57">
        <v>1464.985</v>
      </c>
      <c r="I286" s="57">
        <v>1318.487</v>
      </c>
      <c r="J286" s="57">
        <v>146.498</v>
      </c>
      <c r="K286" s="57">
        <v>0</v>
      </c>
      <c r="L286" s="1" t="s">
        <v>2122</v>
      </c>
      <c r="M286" s="24" t="s">
        <v>1910</v>
      </c>
      <c r="N286" s="24" t="s">
        <v>1909</v>
      </c>
      <c r="O286" s="36" t="s">
        <v>310</v>
      </c>
      <c r="P286" s="117"/>
      <c r="Q286" s="117"/>
    </row>
    <row r="287" spans="1:17" ht="93.75">
      <c r="A287" s="111">
        <v>250</v>
      </c>
      <c r="B287" s="136" t="s">
        <v>1939</v>
      </c>
      <c r="C287" s="64" t="s">
        <v>1912</v>
      </c>
      <c r="D287" s="1">
        <v>2017</v>
      </c>
      <c r="E287" s="1" t="s">
        <v>1915</v>
      </c>
      <c r="F287" s="57">
        <v>1441.128</v>
      </c>
      <c r="G287" s="57">
        <v>1441.128</v>
      </c>
      <c r="H287" s="57">
        <v>1441.128</v>
      </c>
      <c r="I287" s="57">
        <v>1297.015</v>
      </c>
      <c r="J287" s="57">
        <v>144.113</v>
      </c>
      <c r="K287" s="57">
        <v>0</v>
      </c>
      <c r="L287" s="1" t="s">
        <v>2122</v>
      </c>
      <c r="M287" s="24" t="s">
        <v>1913</v>
      </c>
      <c r="N287" s="24" t="s">
        <v>1914</v>
      </c>
      <c r="O287" s="36" t="s">
        <v>310</v>
      </c>
      <c r="P287" s="117"/>
      <c r="Q287" s="117"/>
    </row>
    <row r="288" spans="1:17" s="83" customFormat="1" ht="24.75" customHeight="1">
      <c r="A288" s="268"/>
      <c r="B288" s="261"/>
      <c r="C288" s="137" t="s">
        <v>882</v>
      </c>
      <c r="D288" s="112"/>
      <c r="E288" s="236"/>
      <c r="F288" s="12">
        <f>F289+F290</f>
        <v>2114.453</v>
      </c>
      <c r="G288" s="12">
        <f>G289+G290</f>
        <v>2114.453</v>
      </c>
      <c r="H288" s="12">
        <f>SUM(H289:H290)</f>
        <v>2114.453</v>
      </c>
      <c r="I288" s="12">
        <f>SUM(I289:I290)</f>
        <v>1903.007</v>
      </c>
      <c r="J288" s="12">
        <f>SUM(J289:J290)</f>
        <v>211.446</v>
      </c>
      <c r="K288" s="12">
        <f>SUM(K289:K290)</f>
        <v>0</v>
      </c>
      <c r="L288" s="112"/>
      <c r="M288" s="235"/>
      <c r="N288" s="235"/>
      <c r="O288" s="84"/>
      <c r="P288" s="84"/>
      <c r="Q288" s="84"/>
    </row>
    <row r="289" spans="1:17" ht="108" customHeight="1">
      <c r="A289" s="111">
        <v>251</v>
      </c>
      <c r="B289" s="136" t="s">
        <v>1940</v>
      </c>
      <c r="C289" s="1" t="s">
        <v>1867</v>
      </c>
      <c r="D289" s="1">
        <v>2017</v>
      </c>
      <c r="E289" s="58" t="s">
        <v>1868</v>
      </c>
      <c r="F289" s="57">
        <v>760</v>
      </c>
      <c r="G289" s="57">
        <v>760</v>
      </c>
      <c r="H289" s="57">
        <v>760</v>
      </c>
      <c r="I289" s="57">
        <v>684</v>
      </c>
      <c r="J289" s="57">
        <v>76</v>
      </c>
      <c r="K289" s="57">
        <v>0</v>
      </c>
      <c r="L289" s="1" t="s">
        <v>2122</v>
      </c>
      <c r="M289" s="24" t="s">
        <v>1673</v>
      </c>
      <c r="N289" s="24" t="s">
        <v>1673</v>
      </c>
      <c r="O289" s="139" t="s">
        <v>312</v>
      </c>
      <c r="P289" s="117"/>
      <c r="Q289" s="117"/>
    </row>
    <row r="290" spans="1:17" ht="337.5">
      <c r="A290" s="111">
        <v>252</v>
      </c>
      <c r="B290" s="136" t="s">
        <v>1941</v>
      </c>
      <c r="C290" s="64" t="s">
        <v>1799</v>
      </c>
      <c r="D290" s="1">
        <v>2017</v>
      </c>
      <c r="E290" s="58" t="s">
        <v>1800</v>
      </c>
      <c r="F290" s="57">
        <v>1354.453</v>
      </c>
      <c r="G290" s="57">
        <v>1354.453</v>
      </c>
      <c r="H290" s="57">
        <f>I290+J290</f>
        <v>1354.453</v>
      </c>
      <c r="I290" s="57">
        <v>1219.007</v>
      </c>
      <c r="J290" s="57">
        <v>135.446</v>
      </c>
      <c r="K290" s="57">
        <v>0</v>
      </c>
      <c r="L290" s="1" t="s">
        <v>2122</v>
      </c>
      <c r="M290" s="24" t="s">
        <v>1801</v>
      </c>
      <c r="N290" s="24" t="s">
        <v>1802</v>
      </c>
      <c r="O290" s="139" t="s">
        <v>311</v>
      </c>
      <c r="P290" s="117"/>
      <c r="Q290" s="117"/>
    </row>
    <row r="291" spans="1:17" s="83" customFormat="1" ht="20.25" customHeight="1">
      <c r="A291" s="268"/>
      <c r="B291" s="261"/>
      <c r="C291" s="201" t="s">
        <v>881</v>
      </c>
      <c r="D291" s="112"/>
      <c r="E291" s="236"/>
      <c r="F291" s="12">
        <f>F293+F294+F292</f>
        <v>2960.243</v>
      </c>
      <c r="G291" s="12">
        <f>G293+G294+G292</f>
        <v>1292.974</v>
      </c>
      <c r="H291" s="12">
        <f>SUM(H292:H294)</f>
        <v>2960.243</v>
      </c>
      <c r="I291" s="12">
        <f>SUM(I292:I294)</f>
        <v>2664.219</v>
      </c>
      <c r="J291" s="12">
        <f>SUM(J292:J294)</f>
        <v>296.024</v>
      </c>
      <c r="K291" s="12">
        <f>SUM(K292:K294)</f>
        <v>0</v>
      </c>
      <c r="L291" s="112"/>
      <c r="M291" s="235"/>
      <c r="N291" s="235"/>
      <c r="O291" s="84"/>
      <c r="P291" s="84"/>
      <c r="Q291" s="84"/>
    </row>
    <row r="292" spans="1:17" ht="93.75">
      <c r="A292" s="111">
        <v>253</v>
      </c>
      <c r="B292" s="136" t="s">
        <v>1942</v>
      </c>
      <c r="C292" s="64" t="s">
        <v>1874</v>
      </c>
      <c r="D292" s="1">
        <v>2017</v>
      </c>
      <c r="E292" s="58" t="s">
        <v>1962</v>
      </c>
      <c r="F292" s="57">
        <v>507.704</v>
      </c>
      <c r="G292" s="57">
        <v>507.704</v>
      </c>
      <c r="H292" s="57">
        <v>507.704</v>
      </c>
      <c r="I292" s="57">
        <v>456.934</v>
      </c>
      <c r="J292" s="57">
        <v>50.77</v>
      </c>
      <c r="K292" s="57">
        <v>0</v>
      </c>
      <c r="L292" s="1" t="s">
        <v>2122</v>
      </c>
      <c r="M292" s="24" t="s">
        <v>1964</v>
      </c>
      <c r="N292" s="24" t="s">
        <v>1963</v>
      </c>
      <c r="O292" s="139" t="s">
        <v>313</v>
      </c>
      <c r="P292" s="117"/>
      <c r="Q292" s="117"/>
    </row>
    <row r="293" spans="1:17" ht="93.75">
      <c r="A293" s="111">
        <v>254</v>
      </c>
      <c r="B293" s="136" t="s">
        <v>1943</v>
      </c>
      <c r="C293" s="64" t="s">
        <v>1875</v>
      </c>
      <c r="D293" s="1">
        <v>2017</v>
      </c>
      <c r="E293" s="58" t="s">
        <v>1965</v>
      </c>
      <c r="F293" s="57">
        <v>785.27</v>
      </c>
      <c r="G293" s="57">
        <v>785.27</v>
      </c>
      <c r="H293" s="57">
        <v>785.27</v>
      </c>
      <c r="I293" s="57">
        <v>706.743</v>
      </c>
      <c r="J293" s="57">
        <v>78.527</v>
      </c>
      <c r="K293" s="57">
        <v>0</v>
      </c>
      <c r="L293" s="1" t="s">
        <v>2122</v>
      </c>
      <c r="M293" s="24" t="s">
        <v>1876</v>
      </c>
      <c r="N293" s="24" t="s">
        <v>1966</v>
      </c>
      <c r="O293" s="139" t="s">
        <v>313</v>
      </c>
      <c r="P293" s="117"/>
      <c r="Q293" s="117"/>
    </row>
    <row r="294" spans="1:17" ht="225">
      <c r="A294" s="111">
        <v>255</v>
      </c>
      <c r="B294" s="136" t="s">
        <v>1944</v>
      </c>
      <c r="C294" s="64" t="s">
        <v>1877</v>
      </c>
      <c r="D294" s="1">
        <v>2017</v>
      </c>
      <c r="E294" s="58" t="s">
        <v>1969</v>
      </c>
      <c r="F294" s="57">
        <v>1667.269</v>
      </c>
      <c r="G294" s="57"/>
      <c r="H294" s="57">
        <v>1667.269</v>
      </c>
      <c r="I294" s="57">
        <v>1500.542</v>
      </c>
      <c r="J294" s="57">
        <v>166.727</v>
      </c>
      <c r="K294" s="57">
        <v>0</v>
      </c>
      <c r="L294" s="1" t="s">
        <v>2122</v>
      </c>
      <c r="M294" s="1" t="s">
        <v>1968</v>
      </c>
      <c r="N294" s="24" t="s">
        <v>1967</v>
      </c>
      <c r="O294" s="139" t="s">
        <v>895</v>
      </c>
      <c r="P294" s="117"/>
      <c r="Q294" s="117"/>
    </row>
    <row r="295" spans="1:17" s="238" customFormat="1" ht="24.75" customHeight="1">
      <c r="A295" s="272"/>
      <c r="B295" s="264"/>
      <c r="C295" s="201" t="s">
        <v>2203</v>
      </c>
      <c r="D295" s="112"/>
      <c r="E295" s="236"/>
      <c r="F295" s="12">
        <f>F296+F297+F298+F299+F300+F301+F302+F303+F304+F305</f>
        <v>30623.645999999997</v>
      </c>
      <c r="G295" s="12">
        <f>G296+G297+G298+G299+G300+G301+G302+G303+G304+G305</f>
        <v>30622.222999999998</v>
      </c>
      <c r="H295" s="12">
        <f>SUM(H296:H305)</f>
        <v>30622.222999999998</v>
      </c>
      <c r="I295" s="12">
        <f>SUM(I296:I305)</f>
        <v>27560.002</v>
      </c>
      <c r="J295" s="12">
        <f>SUM(J296:J305)</f>
        <v>3062.2169999999996</v>
      </c>
      <c r="K295" s="12">
        <f>SUM(K296:K305)</f>
        <v>0</v>
      </c>
      <c r="L295" s="112"/>
      <c r="M295" s="235"/>
      <c r="N295" s="235"/>
      <c r="O295" s="237"/>
      <c r="P295" s="237"/>
      <c r="Q295" s="237"/>
    </row>
    <row r="296" spans="1:17" ht="243.75">
      <c r="A296" s="111">
        <v>256</v>
      </c>
      <c r="B296" s="136" t="s">
        <v>1945</v>
      </c>
      <c r="C296" s="64" t="s">
        <v>1841</v>
      </c>
      <c r="D296" s="1">
        <v>2017</v>
      </c>
      <c r="E296" s="58" t="s">
        <v>1844</v>
      </c>
      <c r="F296" s="57">
        <v>8151.05</v>
      </c>
      <c r="G296" s="57">
        <v>8151.05</v>
      </c>
      <c r="H296" s="57">
        <v>8151.05</v>
      </c>
      <c r="I296" s="57">
        <v>7335.945</v>
      </c>
      <c r="J296" s="57">
        <v>815.105</v>
      </c>
      <c r="K296" s="57">
        <v>0</v>
      </c>
      <c r="L296" s="1" t="s">
        <v>2122</v>
      </c>
      <c r="M296" s="24" t="s">
        <v>1842</v>
      </c>
      <c r="N296" s="24" t="s">
        <v>1843</v>
      </c>
      <c r="O296" s="139" t="s">
        <v>314</v>
      </c>
      <c r="P296" s="117"/>
      <c r="Q296" s="117"/>
    </row>
    <row r="297" spans="1:17" ht="93.75">
      <c r="A297" s="111">
        <v>257</v>
      </c>
      <c r="B297" s="136" t="s">
        <v>1946</v>
      </c>
      <c r="C297" s="64" t="s">
        <v>1848</v>
      </c>
      <c r="D297" s="1">
        <v>2017</v>
      </c>
      <c r="E297" s="58" t="s">
        <v>1851</v>
      </c>
      <c r="F297" s="57">
        <v>1785.689</v>
      </c>
      <c r="G297" s="57">
        <v>1785.689</v>
      </c>
      <c r="H297" s="57">
        <v>1785.689</v>
      </c>
      <c r="I297" s="57">
        <v>1607.12</v>
      </c>
      <c r="J297" s="57">
        <v>178.569</v>
      </c>
      <c r="K297" s="57">
        <v>0</v>
      </c>
      <c r="L297" s="1" t="s">
        <v>2122</v>
      </c>
      <c r="M297" s="24" t="s">
        <v>1849</v>
      </c>
      <c r="N297" s="24" t="s">
        <v>1850</v>
      </c>
      <c r="O297" s="125" t="s">
        <v>310</v>
      </c>
      <c r="P297" s="117"/>
      <c r="Q297" s="117"/>
    </row>
    <row r="298" spans="1:17" ht="93.75">
      <c r="A298" s="111">
        <v>258</v>
      </c>
      <c r="B298" s="136" t="s">
        <v>1947</v>
      </c>
      <c r="C298" s="64" t="s">
        <v>1852</v>
      </c>
      <c r="D298" s="1">
        <v>2017</v>
      </c>
      <c r="E298" s="58" t="s">
        <v>1851</v>
      </c>
      <c r="F298" s="57">
        <v>1811.09</v>
      </c>
      <c r="G298" s="57">
        <v>1811.09</v>
      </c>
      <c r="H298" s="57">
        <v>1811.09</v>
      </c>
      <c r="I298" s="57">
        <v>1629.981</v>
      </c>
      <c r="J298" s="57">
        <v>181.109</v>
      </c>
      <c r="K298" s="57">
        <v>0</v>
      </c>
      <c r="L298" s="1" t="s">
        <v>2122</v>
      </c>
      <c r="M298" s="24" t="s">
        <v>1853</v>
      </c>
      <c r="N298" s="24" t="s">
        <v>1854</v>
      </c>
      <c r="O298" s="125" t="s">
        <v>310</v>
      </c>
      <c r="P298" s="117"/>
      <c r="Q298" s="117"/>
    </row>
    <row r="299" spans="1:17" ht="93.75">
      <c r="A299" s="111">
        <v>259</v>
      </c>
      <c r="B299" s="136" t="s">
        <v>1948</v>
      </c>
      <c r="C299" s="64" t="s">
        <v>1855</v>
      </c>
      <c r="D299" s="1">
        <v>2017</v>
      </c>
      <c r="E299" s="58" t="s">
        <v>1858</v>
      </c>
      <c r="F299" s="57">
        <v>2263.033</v>
      </c>
      <c r="G299" s="57">
        <v>2263.033</v>
      </c>
      <c r="H299" s="57">
        <v>2263.033</v>
      </c>
      <c r="I299" s="57">
        <v>2036.73</v>
      </c>
      <c r="J299" s="57">
        <v>226.303</v>
      </c>
      <c r="K299" s="57">
        <v>0</v>
      </c>
      <c r="L299" s="1" t="s">
        <v>2122</v>
      </c>
      <c r="M299" s="24" t="s">
        <v>1857</v>
      </c>
      <c r="N299" s="24" t="s">
        <v>1856</v>
      </c>
      <c r="O299" s="125" t="s">
        <v>310</v>
      </c>
      <c r="P299" s="117"/>
      <c r="Q299" s="117"/>
    </row>
    <row r="300" spans="1:17" ht="168.75">
      <c r="A300" s="111">
        <v>260</v>
      </c>
      <c r="B300" s="136" t="s">
        <v>1949</v>
      </c>
      <c r="C300" s="64" t="s">
        <v>1859</v>
      </c>
      <c r="D300" s="1">
        <v>2017</v>
      </c>
      <c r="E300" s="58" t="s">
        <v>1860</v>
      </c>
      <c r="F300" s="57">
        <v>314.782</v>
      </c>
      <c r="G300" s="57">
        <v>314.782</v>
      </c>
      <c r="H300" s="57">
        <v>314.782</v>
      </c>
      <c r="I300" s="57">
        <v>283.304</v>
      </c>
      <c r="J300" s="57">
        <v>31.478</v>
      </c>
      <c r="K300" s="57">
        <v>0</v>
      </c>
      <c r="L300" s="1" t="s">
        <v>2122</v>
      </c>
      <c r="M300" s="24" t="s">
        <v>1861</v>
      </c>
      <c r="N300" s="24" t="s">
        <v>1862</v>
      </c>
      <c r="O300" s="125" t="s">
        <v>315</v>
      </c>
      <c r="P300" s="117"/>
      <c r="Q300" s="117"/>
    </row>
    <row r="301" spans="1:17" ht="131.25">
      <c r="A301" s="111">
        <v>261</v>
      </c>
      <c r="B301" s="136" t="s">
        <v>1950</v>
      </c>
      <c r="C301" s="64" t="s">
        <v>1863</v>
      </c>
      <c r="D301" s="1">
        <v>2017</v>
      </c>
      <c r="E301" s="58" t="s">
        <v>1866</v>
      </c>
      <c r="F301" s="57">
        <v>1328.208</v>
      </c>
      <c r="G301" s="57">
        <v>1328.208</v>
      </c>
      <c r="H301" s="57">
        <v>1328.208</v>
      </c>
      <c r="I301" s="57">
        <v>1195.387</v>
      </c>
      <c r="J301" s="57">
        <v>132.821</v>
      </c>
      <c r="K301" s="57">
        <v>0</v>
      </c>
      <c r="L301" s="1" t="s">
        <v>2122</v>
      </c>
      <c r="M301" s="24" t="s">
        <v>1865</v>
      </c>
      <c r="N301" s="24" t="s">
        <v>1864</v>
      </c>
      <c r="O301" s="125" t="s">
        <v>310</v>
      </c>
      <c r="P301" s="117"/>
      <c r="Q301" s="117"/>
    </row>
    <row r="302" spans="1:17" ht="165" customHeight="1">
      <c r="A302" s="111">
        <v>262</v>
      </c>
      <c r="B302" s="136" t="s">
        <v>1951</v>
      </c>
      <c r="C302" s="64" t="s">
        <v>1871</v>
      </c>
      <c r="D302" s="1">
        <v>2017</v>
      </c>
      <c r="E302" s="58" t="s">
        <v>1973</v>
      </c>
      <c r="F302" s="57">
        <v>1203</v>
      </c>
      <c r="G302" s="57">
        <v>1201.577</v>
      </c>
      <c r="H302" s="57">
        <f>I302+J302+K302</f>
        <v>1201.577</v>
      </c>
      <c r="I302" s="57">
        <v>1081.419</v>
      </c>
      <c r="J302" s="57">
        <v>120.158</v>
      </c>
      <c r="K302" s="57">
        <v>0</v>
      </c>
      <c r="L302" s="1" t="s">
        <v>1785</v>
      </c>
      <c r="M302" s="24" t="s">
        <v>1974</v>
      </c>
      <c r="N302" s="24" t="s">
        <v>1972</v>
      </c>
      <c r="O302" s="125" t="s">
        <v>310</v>
      </c>
      <c r="P302" s="117"/>
      <c r="Q302" s="117"/>
    </row>
    <row r="303" spans="1:17" ht="137.25" customHeight="1">
      <c r="A303" s="111">
        <v>263</v>
      </c>
      <c r="B303" s="136" t="s">
        <v>1952</v>
      </c>
      <c r="C303" s="64" t="s">
        <v>1872</v>
      </c>
      <c r="D303" s="1">
        <v>2017</v>
      </c>
      <c r="E303" s="58" t="s">
        <v>1975</v>
      </c>
      <c r="F303" s="57">
        <v>4294.552</v>
      </c>
      <c r="G303" s="57">
        <v>4294.552</v>
      </c>
      <c r="H303" s="57">
        <f>I303+J303+K303</f>
        <v>4294.552000000001</v>
      </c>
      <c r="I303" s="57">
        <v>3865.097</v>
      </c>
      <c r="J303" s="57">
        <v>429.455</v>
      </c>
      <c r="K303" s="57">
        <v>0</v>
      </c>
      <c r="L303" s="1" t="s">
        <v>1785</v>
      </c>
      <c r="M303" s="24" t="s">
        <v>1978</v>
      </c>
      <c r="N303" s="24" t="s">
        <v>1977</v>
      </c>
      <c r="O303" s="125" t="s">
        <v>310</v>
      </c>
      <c r="P303" s="117"/>
      <c r="Q303" s="117"/>
    </row>
    <row r="304" spans="1:17" ht="137.25" customHeight="1">
      <c r="A304" s="111">
        <v>264</v>
      </c>
      <c r="B304" s="136" t="s">
        <v>1953</v>
      </c>
      <c r="C304" s="64" t="s">
        <v>1873</v>
      </c>
      <c r="D304" s="1">
        <v>2017</v>
      </c>
      <c r="E304" s="58" t="s">
        <v>1980</v>
      </c>
      <c r="F304" s="57">
        <v>6526.798</v>
      </c>
      <c r="G304" s="57">
        <v>6526.798</v>
      </c>
      <c r="H304" s="57">
        <f>I304+J304+K304</f>
        <v>6526.798</v>
      </c>
      <c r="I304" s="57">
        <v>5874.119</v>
      </c>
      <c r="J304" s="57">
        <v>652.679</v>
      </c>
      <c r="K304" s="57">
        <v>0</v>
      </c>
      <c r="L304" s="1" t="s">
        <v>1785</v>
      </c>
      <c r="M304" s="24" t="s">
        <v>1979</v>
      </c>
      <c r="N304" s="24" t="s">
        <v>1976</v>
      </c>
      <c r="O304" s="39" t="s">
        <v>310</v>
      </c>
      <c r="P304" s="117"/>
      <c r="Q304" s="117"/>
    </row>
    <row r="305" spans="1:17" ht="300">
      <c r="A305" s="111">
        <v>265</v>
      </c>
      <c r="B305" s="136" t="s">
        <v>1954</v>
      </c>
      <c r="C305" s="64" t="s">
        <v>1884</v>
      </c>
      <c r="D305" s="1">
        <v>2017</v>
      </c>
      <c r="E305" s="58" t="s">
        <v>1885</v>
      </c>
      <c r="F305" s="57">
        <v>2945.444</v>
      </c>
      <c r="G305" s="57">
        <v>2945.444</v>
      </c>
      <c r="H305" s="57">
        <v>2945.444</v>
      </c>
      <c r="I305" s="57">
        <v>2650.9</v>
      </c>
      <c r="J305" s="62">
        <v>294.54</v>
      </c>
      <c r="K305" s="57">
        <v>0</v>
      </c>
      <c r="L305" s="1" t="s">
        <v>2122</v>
      </c>
      <c r="M305" s="24" t="s">
        <v>1883</v>
      </c>
      <c r="N305" s="24" t="s">
        <v>1882</v>
      </c>
      <c r="O305" s="125" t="s">
        <v>1339</v>
      </c>
      <c r="P305" s="117"/>
      <c r="Q305" s="117"/>
    </row>
    <row r="306" spans="1:17" s="83" customFormat="1" ht="18.75">
      <c r="A306" s="268"/>
      <c r="B306" s="261"/>
      <c r="C306" s="113" t="s">
        <v>1996</v>
      </c>
      <c r="D306" s="137"/>
      <c r="E306" s="164"/>
      <c r="F306" s="138">
        <f aca="true" t="shared" si="37" ref="F306:K306">F307</f>
        <v>1494.684</v>
      </c>
      <c r="G306" s="138">
        <f t="shared" si="37"/>
        <v>1494.684</v>
      </c>
      <c r="H306" s="138">
        <f t="shared" si="37"/>
        <v>1494.684</v>
      </c>
      <c r="I306" s="138">
        <f t="shared" si="37"/>
        <v>1345.216</v>
      </c>
      <c r="J306" s="138">
        <f t="shared" si="37"/>
        <v>149.468</v>
      </c>
      <c r="K306" s="138">
        <f t="shared" si="37"/>
        <v>0</v>
      </c>
      <c r="L306" s="137"/>
      <c r="M306" s="118"/>
      <c r="N306" s="118"/>
      <c r="O306" s="84"/>
      <c r="P306" s="84"/>
      <c r="Q306" s="84"/>
    </row>
    <row r="307" spans="1:17" ht="168.75">
      <c r="A307" s="111">
        <v>266</v>
      </c>
      <c r="B307" s="136" t="s">
        <v>1955</v>
      </c>
      <c r="C307" s="64" t="s">
        <v>1878</v>
      </c>
      <c r="D307" s="1">
        <v>2017</v>
      </c>
      <c r="E307" s="58" t="s">
        <v>1881</v>
      </c>
      <c r="F307" s="57">
        <v>1494.684</v>
      </c>
      <c r="G307" s="57">
        <v>1494.684</v>
      </c>
      <c r="H307" s="57">
        <v>1494.684</v>
      </c>
      <c r="I307" s="57">
        <v>1345.216</v>
      </c>
      <c r="J307" s="57">
        <v>149.468</v>
      </c>
      <c r="K307" s="57">
        <v>0</v>
      </c>
      <c r="L307" s="1" t="s">
        <v>2122</v>
      </c>
      <c r="M307" s="24" t="s">
        <v>1879</v>
      </c>
      <c r="N307" s="24" t="s">
        <v>1880</v>
      </c>
      <c r="O307" s="125" t="s">
        <v>316</v>
      </c>
      <c r="P307" s="117"/>
      <c r="Q307" s="117"/>
    </row>
    <row r="308" spans="1:17" s="83" customFormat="1" ht="18.75">
      <c r="A308" s="268"/>
      <c r="B308" s="261"/>
      <c r="C308" s="201" t="s">
        <v>1917</v>
      </c>
      <c r="D308" s="112"/>
      <c r="E308" s="236"/>
      <c r="F308" s="12">
        <f aca="true" t="shared" si="38" ref="F308:K308">F309</f>
        <v>1499.606</v>
      </c>
      <c r="G308" s="12">
        <f t="shared" si="38"/>
        <v>1499.606</v>
      </c>
      <c r="H308" s="12">
        <f t="shared" si="38"/>
        <v>1499.606</v>
      </c>
      <c r="I308" s="12">
        <f t="shared" si="38"/>
        <v>1349.645</v>
      </c>
      <c r="J308" s="12">
        <f t="shared" si="38"/>
        <v>149.961</v>
      </c>
      <c r="K308" s="12">
        <f t="shared" si="38"/>
        <v>0</v>
      </c>
      <c r="L308" s="112"/>
      <c r="M308" s="235"/>
      <c r="N308" s="235"/>
      <c r="O308" s="84"/>
      <c r="P308" s="84"/>
      <c r="Q308" s="84"/>
    </row>
    <row r="309" spans="1:17" ht="150">
      <c r="A309" s="111">
        <v>267</v>
      </c>
      <c r="B309" s="136" t="s">
        <v>1956</v>
      </c>
      <c r="C309" s="64" t="s">
        <v>1886</v>
      </c>
      <c r="D309" s="1">
        <v>2017</v>
      </c>
      <c r="E309" s="58" t="s">
        <v>1887</v>
      </c>
      <c r="F309" s="57">
        <v>1499.606</v>
      </c>
      <c r="G309" s="57">
        <v>1499.606</v>
      </c>
      <c r="H309" s="57">
        <v>1499.606</v>
      </c>
      <c r="I309" s="57">
        <v>1349.645</v>
      </c>
      <c r="J309" s="57">
        <v>149.961</v>
      </c>
      <c r="K309" s="57">
        <v>0</v>
      </c>
      <c r="L309" s="1" t="s">
        <v>2122</v>
      </c>
      <c r="M309" s="24" t="s">
        <v>828</v>
      </c>
      <c r="N309" s="24" t="s">
        <v>1970</v>
      </c>
      <c r="O309" s="39" t="s">
        <v>317</v>
      </c>
      <c r="P309" s="117"/>
      <c r="Q309" s="117"/>
    </row>
    <row r="310" spans="1:17" s="83" customFormat="1" ht="22.5" customHeight="1">
      <c r="A310" s="268"/>
      <c r="B310" s="261"/>
      <c r="C310" s="137" t="s">
        <v>1271</v>
      </c>
      <c r="D310" s="112"/>
      <c r="E310" s="236"/>
      <c r="F310" s="12">
        <f aca="true" t="shared" si="39" ref="F310:K310">F311</f>
        <v>9846.369059999999</v>
      </c>
      <c r="G310" s="12">
        <f t="shared" si="39"/>
        <v>9846.369059999999</v>
      </c>
      <c r="H310" s="12">
        <f t="shared" si="39"/>
        <v>9846.369059999999</v>
      </c>
      <c r="I310" s="12">
        <f t="shared" si="39"/>
        <v>8861.73215</v>
      </c>
      <c r="J310" s="12">
        <f t="shared" si="39"/>
        <v>984.63691</v>
      </c>
      <c r="K310" s="12">
        <f t="shared" si="39"/>
        <v>0</v>
      </c>
      <c r="L310" s="112"/>
      <c r="M310" s="235"/>
      <c r="N310" s="235"/>
      <c r="O310" s="84"/>
      <c r="P310" s="84"/>
      <c r="Q310" s="84"/>
    </row>
    <row r="311" spans="1:17" ht="126.75" customHeight="1">
      <c r="A311" s="111">
        <v>268</v>
      </c>
      <c r="B311" s="136" t="s">
        <v>1957</v>
      </c>
      <c r="C311" s="1" t="s">
        <v>1803</v>
      </c>
      <c r="D311" s="1">
        <v>2017</v>
      </c>
      <c r="E311" s="1" t="s">
        <v>1263</v>
      </c>
      <c r="F311" s="57">
        <f>G311</f>
        <v>9846.369059999999</v>
      </c>
      <c r="G311" s="57">
        <f>H311</f>
        <v>9846.369059999999</v>
      </c>
      <c r="H311" s="57">
        <f>I311+J311</f>
        <v>9846.369059999999</v>
      </c>
      <c r="I311" s="59">
        <v>8861.73215</v>
      </c>
      <c r="J311" s="59">
        <v>984.63691</v>
      </c>
      <c r="K311" s="57">
        <v>0</v>
      </c>
      <c r="L311" s="1" t="s">
        <v>2122</v>
      </c>
      <c r="M311" s="24" t="s">
        <v>826</v>
      </c>
      <c r="N311" s="1" t="s">
        <v>827</v>
      </c>
      <c r="O311" s="123" t="s">
        <v>318</v>
      </c>
      <c r="P311" s="117"/>
      <c r="Q311" s="117"/>
    </row>
    <row r="312" spans="1:17" s="83" customFormat="1" ht="24.75" customHeight="1">
      <c r="A312" s="268"/>
      <c r="B312" s="82"/>
      <c r="C312" s="137" t="s">
        <v>2062</v>
      </c>
      <c r="D312" s="84"/>
      <c r="E312" s="84"/>
      <c r="F312" s="12">
        <f>F313+F314+F315</f>
        <v>15046.344</v>
      </c>
      <c r="G312" s="12">
        <f>G313+G314+G315</f>
        <v>15046.344</v>
      </c>
      <c r="H312" s="12">
        <f>SUM(H313:H315)</f>
        <v>15046.344</v>
      </c>
      <c r="I312" s="12">
        <f>SUM(I313:I315)</f>
        <v>13541.709</v>
      </c>
      <c r="J312" s="12">
        <f>SUM(J313:J315)</f>
        <v>1504.635</v>
      </c>
      <c r="K312" s="12">
        <f>SUM(K313:K315)</f>
        <v>0</v>
      </c>
      <c r="L312" s="84"/>
      <c r="M312" s="84"/>
      <c r="N312" s="84"/>
      <c r="O312" s="84"/>
      <c r="P312" s="84"/>
      <c r="Q312" s="84"/>
    </row>
    <row r="313" spans="1:17" ht="180" customHeight="1">
      <c r="A313" s="111">
        <v>269</v>
      </c>
      <c r="B313" s="136" t="s">
        <v>1958</v>
      </c>
      <c r="C313" s="1" t="s">
        <v>1845</v>
      </c>
      <c r="D313" s="61">
        <v>2017</v>
      </c>
      <c r="E313" s="64" t="s">
        <v>1410</v>
      </c>
      <c r="F313" s="61">
        <v>12952.416</v>
      </c>
      <c r="G313" s="61">
        <v>12952.416</v>
      </c>
      <c r="H313" s="61">
        <v>12952.416</v>
      </c>
      <c r="I313" s="61">
        <v>11657.174</v>
      </c>
      <c r="J313" s="61">
        <v>1295.242</v>
      </c>
      <c r="K313" s="59">
        <v>0</v>
      </c>
      <c r="L313" s="1" t="s">
        <v>2122</v>
      </c>
      <c r="M313" s="24" t="s">
        <v>1847</v>
      </c>
      <c r="N313" s="64" t="s">
        <v>1846</v>
      </c>
      <c r="O313" s="139" t="s">
        <v>951</v>
      </c>
      <c r="P313" s="117"/>
      <c r="Q313" s="117"/>
    </row>
    <row r="314" spans="1:17" ht="206.25">
      <c r="A314" s="111">
        <v>270</v>
      </c>
      <c r="B314" s="136" t="s">
        <v>1959</v>
      </c>
      <c r="C314" s="1" t="s">
        <v>1816</v>
      </c>
      <c r="D314" s="1">
        <v>2017</v>
      </c>
      <c r="E314" s="1" t="s">
        <v>1817</v>
      </c>
      <c r="F314" s="57">
        <v>2093.928</v>
      </c>
      <c r="G314" s="57">
        <v>2093.928</v>
      </c>
      <c r="H314" s="57">
        <f>I314+J314+K314</f>
        <v>2093.928</v>
      </c>
      <c r="I314" s="59">
        <v>1884.535</v>
      </c>
      <c r="J314" s="59">
        <v>209.393</v>
      </c>
      <c r="K314" s="59">
        <v>0</v>
      </c>
      <c r="L314" s="1" t="s">
        <v>2122</v>
      </c>
      <c r="M314" s="24" t="s">
        <v>1818</v>
      </c>
      <c r="N314" s="24" t="s">
        <v>1819</v>
      </c>
      <c r="O314" s="103" t="s">
        <v>957</v>
      </c>
      <c r="P314" s="117"/>
      <c r="Q314" s="117"/>
    </row>
    <row r="315" spans="1:17" ht="142.5" customHeight="1">
      <c r="A315" s="111">
        <v>271</v>
      </c>
      <c r="B315" s="136" t="s">
        <v>1960</v>
      </c>
      <c r="C315" s="60" t="s">
        <v>1820</v>
      </c>
      <c r="D315" s="60" t="s">
        <v>1821</v>
      </c>
      <c r="E315" s="60" t="s">
        <v>1822</v>
      </c>
      <c r="F315" s="41"/>
      <c r="G315" s="41"/>
      <c r="H315" s="41"/>
      <c r="I315" s="41"/>
      <c r="J315" s="41"/>
      <c r="K315" s="41"/>
      <c r="L315" s="60" t="s">
        <v>2122</v>
      </c>
      <c r="M315" s="40" t="s">
        <v>1823</v>
      </c>
      <c r="N315" s="40" t="s">
        <v>1824</v>
      </c>
      <c r="O315" s="117"/>
      <c r="P315" s="117"/>
      <c r="Q315" s="117"/>
    </row>
    <row r="316" spans="1:17" s="83" customFormat="1" ht="30" customHeight="1">
      <c r="A316" s="111"/>
      <c r="B316" s="82"/>
      <c r="C316" s="202" t="s">
        <v>1254</v>
      </c>
      <c r="D316" s="84"/>
      <c r="E316" s="84"/>
      <c r="F316" s="12" t="e">
        <f>#REF!+F317</f>
        <v>#REF!</v>
      </c>
      <c r="G316" s="12" t="e">
        <f>#REF!+G317</f>
        <v>#REF!</v>
      </c>
      <c r="H316" s="12">
        <f>SUM(H317:H317)</f>
        <v>3440.999</v>
      </c>
      <c r="I316" s="12">
        <f>SUM(I317:I317)</f>
        <v>3096.899</v>
      </c>
      <c r="J316" s="12">
        <f>SUM(J317:J317)</f>
        <v>344.1</v>
      </c>
      <c r="K316" s="12">
        <f>SUM(K317:K317)</f>
        <v>0</v>
      </c>
      <c r="L316" s="84"/>
      <c r="M316" s="84"/>
      <c r="N316" s="84"/>
      <c r="O316" s="84"/>
      <c r="P316" s="84"/>
      <c r="Q316" s="84"/>
    </row>
    <row r="317" spans="1:17" ht="190.5" customHeight="1">
      <c r="A317" s="111">
        <v>273</v>
      </c>
      <c r="B317" s="136" t="s">
        <v>1961</v>
      </c>
      <c r="C317" s="65" t="s">
        <v>1839</v>
      </c>
      <c r="D317" s="60" t="s">
        <v>1821</v>
      </c>
      <c r="E317" s="65" t="s">
        <v>1411</v>
      </c>
      <c r="F317" s="66">
        <v>3799.999</v>
      </c>
      <c r="G317" s="61">
        <v>3440.999</v>
      </c>
      <c r="H317" s="61">
        <f>I317+J317</f>
        <v>3440.999</v>
      </c>
      <c r="I317" s="61">
        <v>3096.899</v>
      </c>
      <c r="J317" s="61">
        <v>344.1</v>
      </c>
      <c r="K317" s="61">
        <v>0</v>
      </c>
      <c r="L317" s="60" t="s">
        <v>2122</v>
      </c>
      <c r="M317" s="40" t="s">
        <v>1840</v>
      </c>
      <c r="N317" s="64" t="s">
        <v>1971</v>
      </c>
      <c r="O317" s="139" t="s">
        <v>962</v>
      </c>
      <c r="P317" s="117"/>
      <c r="Q317" s="117"/>
    </row>
    <row r="318" spans="1:18" ht="27" customHeight="1">
      <c r="A318" s="111"/>
      <c r="B318" s="265"/>
      <c r="C318" s="111" t="s">
        <v>1391</v>
      </c>
      <c r="D318" s="111"/>
      <c r="E318" s="111"/>
      <c r="F318" s="116">
        <f aca="true" t="shared" si="40" ref="F318:K318">F319+F323+F325+F335+F339+F342+F350+F354+F359+F364+F366+F371+F399+F401+F411+F421+F428+F446+F448+F463</f>
        <v>824666.2637499999</v>
      </c>
      <c r="G318" s="116">
        <f t="shared" si="40"/>
        <v>777809.86975</v>
      </c>
      <c r="H318" s="116">
        <f t="shared" si="40"/>
        <v>716521.25525</v>
      </c>
      <c r="I318" s="116">
        <f t="shared" si="40"/>
        <v>644558.087775</v>
      </c>
      <c r="J318" s="116">
        <f t="shared" si="40"/>
        <v>71964.17447499999</v>
      </c>
      <c r="K318" s="116">
        <f t="shared" si="40"/>
        <v>0</v>
      </c>
      <c r="L318" s="111"/>
      <c r="M318" s="111"/>
      <c r="N318" s="111"/>
      <c r="O318" s="117"/>
      <c r="P318" s="117"/>
      <c r="Q318" s="117"/>
      <c r="R318" s="226">
        <f>725433.679-H318</f>
        <v>8912.423749999958</v>
      </c>
    </row>
    <row r="319" spans="1:17" s="83" customFormat="1" ht="79.5" customHeight="1">
      <c r="A319" s="268"/>
      <c r="B319" s="82"/>
      <c r="C319" s="70" t="s">
        <v>1379</v>
      </c>
      <c r="D319" s="70"/>
      <c r="E319" s="70"/>
      <c r="F319" s="97">
        <f aca="true" t="shared" si="41" ref="F319:K319">SUM(F320:F322)</f>
        <v>143740.302</v>
      </c>
      <c r="G319" s="97">
        <f t="shared" si="41"/>
        <v>143740.302</v>
      </c>
      <c r="H319" s="97">
        <f t="shared" si="41"/>
        <v>90736.40000000001</v>
      </c>
      <c r="I319" s="97">
        <f t="shared" si="41"/>
        <v>81662.76</v>
      </c>
      <c r="J319" s="97">
        <f t="shared" si="41"/>
        <v>9073.640000000001</v>
      </c>
      <c r="K319" s="97">
        <f t="shared" si="41"/>
        <v>0</v>
      </c>
      <c r="L319" s="70"/>
      <c r="M319" s="98"/>
      <c r="N319" s="99"/>
      <c r="O319" s="100"/>
      <c r="P319" s="84"/>
      <c r="Q319" s="84"/>
    </row>
    <row r="320" spans="1:17" ht="223.5" customHeight="1">
      <c r="A320" s="103">
        <v>274</v>
      </c>
      <c r="B320" s="102" t="s">
        <v>1035</v>
      </c>
      <c r="C320" s="68" t="s">
        <v>1555</v>
      </c>
      <c r="D320" s="67" t="s">
        <v>662</v>
      </c>
      <c r="E320" s="68" t="s">
        <v>1556</v>
      </c>
      <c r="F320" s="73">
        <v>81368</v>
      </c>
      <c r="G320" s="73">
        <v>81368</v>
      </c>
      <c r="H320" s="73">
        <f>I320+J320</f>
        <v>40694</v>
      </c>
      <c r="I320" s="73">
        <v>36624.6</v>
      </c>
      <c r="J320" s="73">
        <v>4069.4</v>
      </c>
      <c r="K320" s="67">
        <v>0</v>
      </c>
      <c r="L320" s="67" t="s">
        <v>1785</v>
      </c>
      <c r="M320" s="203" t="s">
        <v>1673</v>
      </c>
      <c r="N320" s="68" t="s">
        <v>1557</v>
      </c>
      <c r="O320" s="204" t="s">
        <v>1558</v>
      </c>
      <c r="P320" s="117"/>
      <c r="Q320" s="117"/>
    </row>
    <row r="321" spans="1:17" ht="337.5">
      <c r="A321" s="103">
        <v>275</v>
      </c>
      <c r="B321" s="102" t="s">
        <v>1036</v>
      </c>
      <c r="C321" s="68" t="s">
        <v>1573</v>
      </c>
      <c r="D321" s="67" t="s">
        <v>662</v>
      </c>
      <c r="E321" s="68" t="s">
        <v>1574</v>
      </c>
      <c r="F321" s="67">
        <v>57349.312</v>
      </c>
      <c r="G321" s="67">
        <v>57349.312</v>
      </c>
      <c r="H321" s="67">
        <f>I321+J321</f>
        <v>47560.866</v>
      </c>
      <c r="I321" s="67">
        <v>42804.779</v>
      </c>
      <c r="J321" s="67">
        <v>4756.087</v>
      </c>
      <c r="K321" s="67">
        <v>0</v>
      </c>
      <c r="L321" s="67" t="s">
        <v>1785</v>
      </c>
      <c r="M321" s="203" t="s">
        <v>1673</v>
      </c>
      <c r="N321" s="205" t="s">
        <v>1673</v>
      </c>
      <c r="O321" s="75" t="s">
        <v>1575</v>
      </c>
      <c r="P321" s="117"/>
      <c r="Q321" s="117"/>
    </row>
    <row r="322" spans="1:17" ht="337.5">
      <c r="A322" s="103">
        <v>276</v>
      </c>
      <c r="B322" s="102" t="s">
        <v>1037</v>
      </c>
      <c r="C322" s="68" t="s">
        <v>1576</v>
      </c>
      <c r="D322" s="67" t="s">
        <v>662</v>
      </c>
      <c r="E322" s="68" t="s">
        <v>1577</v>
      </c>
      <c r="F322" s="67">
        <v>5022.99</v>
      </c>
      <c r="G322" s="67">
        <v>5022.99</v>
      </c>
      <c r="H322" s="67">
        <f>I322+J322</f>
        <v>2481.5339999999997</v>
      </c>
      <c r="I322" s="67">
        <v>2233.381</v>
      </c>
      <c r="J322" s="67">
        <v>248.153</v>
      </c>
      <c r="K322" s="67">
        <v>0</v>
      </c>
      <c r="L322" s="67" t="s">
        <v>1785</v>
      </c>
      <c r="M322" s="203" t="s">
        <v>1673</v>
      </c>
      <c r="N322" s="205" t="s">
        <v>1673</v>
      </c>
      <c r="O322" s="75" t="s">
        <v>1575</v>
      </c>
      <c r="P322" s="117"/>
      <c r="Q322" s="117"/>
    </row>
    <row r="323" spans="1:17" s="83" customFormat="1" ht="37.5">
      <c r="A323" s="113"/>
      <c r="B323" s="104"/>
      <c r="C323" s="78" t="s">
        <v>1380</v>
      </c>
      <c r="D323" s="70"/>
      <c r="E323" s="78"/>
      <c r="F323" s="97">
        <f aca="true" t="shared" si="42" ref="F323:K323">SUM(F324)</f>
        <v>6786.379</v>
      </c>
      <c r="G323" s="97">
        <f t="shared" si="42"/>
        <v>6786.379</v>
      </c>
      <c r="H323" s="97">
        <f t="shared" si="42"/>
        <v>3320.713</v>
      </c>
      <c r="I323" s="97">
        <f t="shared" si="42"/>
        <v>2988.643</v>
      </c>
      <c r="J323" s="97">
        <f t="shared" si="42"/>
        <v>332.07</v>
      </c>
      <c r="K323" s="97">
        <f t="shared" si="42"/>
        <v>0</v>
      </c>
      <c r="L323" s="70"/>
      <c r="M323" s="98"/>
      <c r="N323" s="80"/>
      <c r="O323" s="239"/>
      <c r="P323" s="84"/>
      <c r="Q323" s="84"/>
    </row>
    <row r="324" spans="1:17" ht="112.5">
      <c r="A324" s="103">
        <v>277</v>
      </c>
      <c r="B324" s="102" t="s">
        <v>1038</v>
      </c>
      <c r="C324" s="68" t="s">
        <v>1559</v>
      </c>
      <c r="D324" s="67" t="s">
        <v>662</v>
      </c>
      <c r="E324" s="68" t="s">
        <v>1556</v>
      </c>
      <c r="F324" s="67">
        <v>6786.379</v>
      </c>
      <c r="G324" s="67">
        <v>6786.379</v>
      </c>
      <c r="H324" s="67">
        <v>3320.713</v>
      </c>
      <c r="I324" s="67">
        <v>2988.643</v>
      </c>
      <c r="J324" s="67">
        <v>332.07</v>
      </c>
      <c r="K324" s="67">
        <f>SUM(K325:K333)</f>
        <v>0</v>
      </c>
      <c r="L324" s="67" t="s">
        <v>1785</v>
      </c>
      <c r="M324" s="203" t="s">
        <v>1673</v>
      </c>
      <c r="N324" s="205" t="s">
        <v>1673</v>
      </c>
      <c r="O324" s="75" t="s">
        <v>1558</v>
      </c>
      <c r="P324" s="117"/>
      <c r="Q324" s="117"/>
    </row>
    <row r="325" spans="1:17" s="83" customFormat="1" ht="46.5" customHeight="1">
      <c r="A325" s="113"/>
      <c r="B325" s="104"/>
      <c r="C325" s="78" t="s">
        <v>250</v>
      </c>
      <c r="D325" s="70"/>
      <c r="E325" s="78"/>
      <c r="F325" s="70">
        <f>SUM(F326:F334)</f>
        <v>239274.79499999998</v>
      </c>
      <c r="G325" s="70">
        <f>SUM(G326:G334)</f>
        <v>209162.671</v>
      </c>
      <c r="H325" s="70">
        <f>SUM(H326:H334)</f>
        <v>209162.671</v>
      </c>
      <c r="I325" s="70">
        <f>SUM(I326:I334)</f>
        <v>187934.30220000003</v>
      </c>
      <c r="J325" s="70">
        <f>SUM(J326:J334)</f>
        <v>21228.368800000004</v>
      </c>
      <c r="K325" s="70">
        <f>SUM(K326:K334)</f>
        <v>0</v>
      </c>
      <c r="L325" s="70"/>
      <c r="M325" s="79"/>
      <c r="N325" s="80"/>
      <c r="O325" s="163"/>
      <c r="P325" s="84"/>
      <c r="Q325" s="84"/>
    </row>
    <row r="326" spans="1:17" s="143" customFormat="1" ht="300">
      <c r="A326" s="139">
        <v>278</v>
      </c>
      <c r="B326" s="136" t="s">
        <v>1039</v>
      </c>
      <c r="C326" s="77" t="s">
        <v>248</v>
      </c>
      <c r="D326" s="76" t="s">
        <v>1821</v>
      </c>
      <c r="E326" s="77" t="s">
        <v>249</v>
      </c>
      <c r="F326" s="76">
        <v>6273.823</v>
      </c>
      <c r="G326" s="76">
        <v>2179.352</v>
      </c>
      <c r="H326" s="76">
        <f>I326+J326</f>
        <v>2179.352</v>
      </c>
      <c r="I326" s="76">
        <v>1649.315</v>
      </c>
      <c r="J326" s="76">
        <v>530.037</v>
      </c>
      <c r="K326" s="76">
        <v>0</v>
      </c>
      <c r="L326" s="69" t="s">
        <v>2122</v>
      </c>
      <c r="M326" s="69" t="s">
        <v>1167</v>
      </c>
      <c r="N326" s="77" t="s">
        <v>251</v>
      </c>
      <c r="O326" s="135" t="s">
        <v>254</v>
      </c>
      <c r="P326" s="139"/>
      <c r="Q326" s="139"/>
    </row>
    <row r="327" spans="1:17" ht="210" customHeight="1">
      <c r="A327" s="103">
        <v>279</v>
      </c>
      <c r="B327" s="102" t="s">
        <v>994</v>
      </c>
      <c r="C327" s="68" t="s">
        <v>253</v>
      </c>
      <c r="D327" s="67">
        <v>2017</v>
      </c>
      <c r="E327" s="68" t="s">
        <v>255</v>
      </c>
      <c r="F327" s="67">
        <v>9670.994</v>
      </c>
      <c r="G327" s="67">
        <v>9670.994</v>
      </c>
      <c r="H327" s="67">
        <v>9670.994</v>
      </c>
      <c r="I327" s="67">
        <v>8703.895</v>
      </c>
      <c r="J327" s="67">
        <v>967.099</v>
      </c>
      <c r="K327" s="67">
        <v>0</v>
      </c>
      <c r="L327" s="67" t="s">
        <v>2122</v>
      </c>
      <c r="M327" s="69" t="s">
        <v>261</v>
      </c>
      <c r="N327" s="68" t="s">
        <v>256</v>
      </c>
      <c r="O327" s="85" t="s">
        <v>257</v>
      </c>
      <c r="P327" s="117"/>
      <c r="Q327" s="117"/>
    </row>
    <row r="328" spans="1:17" ht="189" customHeight="1">
      <c r="A328" s="139">
        <v>280</v>
      </c>
      <c r="B328" s="105" t="s">
        <v>995</v>
      </c>
      <c r="C328" s="68" t="s">
        <v>258</v>
      </c>
      <c r="D328" s="67">
        <v>2017</v>
      </c>
      <c r="E328" s="68" t="s">
        <v>255</v>
      </c>
      <c r="F328" s="67">
        <v>86427.748</v>
      </c>
      <c r="G328" s="67">
        <v>86427.748</v>
      </c>
      <c r="H328" s="67">
        <v>86427.748</v>
      </c>
      <c r="I328" s="73">
        <f>H328*0.9</f>
        <v>77784.97320000001</v>
      </c>
      <c r="J328" s="73">
        <f>H328*0.1</f>
        <v>8642.774800000001</v>
      </c>
      <c r="K328" s="67">
        <v>0</v>
      </c>
      <c r="L328" s="67" t="s">
        <v>2122</v>
      </c>
      <c r="M328" s="69" t="s">
        <v>260</v>
      </c>
      <c r="N328" s="68" t="s">
        <v>259</v>
      </c>
      <c r="O328" s="85" t="s">
        <v>262</v>
      </c>
      <c r="P328" s="117"/>
      <c r="Q328" s="117"/>
    </row>
    <row r="329" spans="1:17" ht="189" customHeight="1">
      <c r="A329" s="103">
        <v>281</v>
      </c>
      <c r="B329" s="102" t="s">
        <v>1040</v>
      </c>
      <c r="C329" s="68" t="s">
        <v>263</v>
      </c>
      <c r="D329" s="67">
        <v>2017</v>
      </c>
      <c r="E329" s="68" t="s">
        <v>1538</v>
      </c>
      <c r="F329" s="67">
        <v>17943.91</v>
      </c>
      <c r="G329" s="67">
        <v>17943.91</v>
      </c>
      <c r="H329" s="67">
        <v>17943.91</v>
      </c>
      <c r="I329" s="73">
        <f>H329*0.9</f>
        <v>16149.519</v>
      </c>
      <c r="J329" s="73">
        <f>H329*0.1</f>
        <v>1794.391</v>
      </c>
      <c r="K329" s="67">
        <v>0</v>
      </c>
      <c r="L329" s="69" t="s">
        <v>252</v>
      </c>
      <c r="M329" s="69" t="s">
        <v>1539</v>
      </c>
      <c r="N329" s="68" t="s">
        <v>40</v>
      </c>
      <c r="O329" s="85" t="s">
        <v>1537</v>
      </c>
      <c r="P329" s="117"/>
      <c r="Q329" s="117"/>
    </row>
    <row r="330" spans="1:17" ht="189" customHeight="1">
      <c r="A330" s="139">
        <v>282</v>
      </c>
      <c r="B330" s="102" t="s">
        <v>996</v>
      </c>
      <c r="C330" s="68" t="s">
        <v>30</v>
      </c>
      <c r="D330" s="76" t="s">
        <v>1821</v>
      </c>
      <c r="E330" s="68" t="s">
        <v>31</v>
      </c>
      <c r="F330" s="67">
        <v>11383.328</v>
      </c>
      <c r="G330" s="67">
        <v>11026.944</v>
      </c>
      <c r="H330" s="67">
        <v>11026.944</v>
      </c>
      <c r="I330" s="73">
        <v>9924.25</v>
      </c>
      <c r="J330" s="73">
        <v>1102.694</v>
      </c>
      <c r="K330" s="67">
        <v>0</v>
      </c>
      <c r="L330" s="67" t="s">
        <v>2122</v>
      </c>
      <c r="M330" s="69" t="s">
        <v>32</v>
      </c>
      <c r="N330" s="68" t="s">
        <v>41</v>
      </c>
      <c r="O330" s="85" t="s">
        <v>257</v>
      </c>
      <c r="P330" s="117"/>
      <c r="Q330" s="117"/>
    </row>
    <row r="331" spans="1:17" ht="189" customHeight="1">
      <c r="A331" s="103">
        <v>283</v>
      </c>
      <c r="B331" s="102" t="s">
        <v>997</v>
      </c>
      <c r="C331" s="68" t="s">
        <v>33</v>
      </c>
      <c r="D331" s="76" t="s">
        <v>1821</v>
      </c>
      <c r="E331" s="68" t="s">
        <v>35</v>
      </c>
      <c r="F331" s="67">
        <v>15675.773</v>
      </c>
      <c r="G331" s="67">
        <v>15576.088</v>
      </c>
      <c r="H331" s="73">
        <f>I331+J331</f>
        <v>15576.088</v>
      </c>
      <c r="I331" s="73">
        <v>14018.479</v>
      </c>
      <c r="J331" s="73">
        <v>1557.609</v>
      </c>
      <c r="K331" s="67">
        <v>0</v>
      </c>
      <c r="L331" s="69" t="s">
        <v>1663</v>
      </c>
      <c r="M331" s="69" t="s">
        <v>34</v>
      </c>
      <c r="N331" s="68" t="s">
        <v>39</v>
      </c>
      <c r="O331" s="85" t="s">
        <v>257</v>
      </c>
      <c r="P331" s="117"/>
      <c r="Q331" s="117"/>
    </row>
    <row r="332" spans="1:17" ht="189" customHeight="1">
      <c r="A332" s="139">
        <v>284</v>
      </c>
      <c r="B332" s="102" t="s">
        <v>974</v>
      </c>
      <c r="C332" s="68" t="s">
        <v>36</v>
      </c>
      <c r="D332" s="76" t="s">
        <v>1821</v>
      </c>
      <c r="E332" s="68" t="s">
        <v>46</v>
      </c>
      <c r="F332" s="67">
        <v>3945.002</v>
      </c>
      <c r="G332" s="67">
        <v>3056.832</v>
      </c>
      <c r="H332" s="73">
        <f>I332+J332</f>
        <v>3056.832</v>
      </c>
      <c r="I332" s="73">
        <v>2751.149</v>
      </c>
      <c r="J332" s="73">
        <v>305.683</v>
      </c>
      <c r="K332" s="67">
        <v>0</v>
      </c>
      <c r="L332" s="69" t="s">
        <v>1663</v>
      </c>
      <c r="M332" s="69" t="s">
        <v>37</v>
      </c>
      <c r="N332" s="68" t="s">
        <v>38</v>
      </c>
      <c r="O332" s="85" t="s">
        <v>42</v>
      </c>
      <c r="P332" s="117"/>
      <c r="Q332" s="117"/>
    </row>
    <row r="333" spans="1:17" ht="189" customHeight="1">
      <c r="A333" s="103">
        <v>285</v>
      </c>
      <c r="B333" s="102" t="s">
        <v>1041</v>
      </c>
      <c r="C333" s="68" t="s">
        <v>43</v>
      </c>
      <c r="D333" s="76">
        <v>2017</v>
      </c>
      <c r="E333" s="68" t="s">
        <v>45</v>
      </c>
      <c r="F333" s="67">
        <v>35326.998</v>
      </c>
      <c r="G333" s="67">
        <v>35326.998</v>
      </c>
      <c r="H333" s="73">
        <f>I333+J333</f>
        <v>35326.998</v>
      </c>
      <c r="I333" s="73">
        <v>31794.298</v>
      </c>
      <c r="J333" s="73">
        <v>3532.7</v>
      </c>
      <c r="K333" s="67">
        <v>0</v>
      </c>
      <c r="L333" s="69" t="s">
        <v>1663</v>
      </c>
      <c r="M333" s="69" t="s">
        <v>37</v>
      </c>
      <c r="N333" s="68" t="s">
        <v>44</v>
      </c>
      <c r="O333" s="85" t="s">
        <v>257</v>
      </c>
      <c r="P333" s="117"/>
      <c r="Q333" s="117"/>
    </row>
    <row r="334" spans="1:17" ht="189" customHeight="1">
      <c r="A334" s="139">
        <v>286</v>
      </c>
      <c r="B334" s="102" t="s">
        <v>975</v>
      </c>
      <c r="C334" s="68" t="s">
        <v>47</v>
      </c>
      <c r="D334" s="76" t="s">
        <v>1821</v>
      </c>
      <c r="E334" s="68" t="s">
        <v>50</v>
      </c>
      <c r="F334" s="67">
        <v>52627.219</v>
      </c>
      <c r="G334" s="67">
        <v>27953.805</v>
      </c>
      <c r="H334" s="73">
        <f>I334+J334</f>
        <v>27953.805</v>
      </c>
      <c r="I334" s="73">
        <v>25158.424</v>
      </c>
      <c r="J334" s="73">
        <v>2795.381</v>
      </c>
      <c r="K334" s="67">
        <v>0</v>
      </c>
      <c r="L334" s="69" t="s">
        <v>1663</v>
      </c>
      <c r="M334" s="69" t="s">
        <v>49</v>
      </c>
      <c r="N334" s="68" t="s">
        <v>48</v>
      </c>
      <c r="O334" s="85" t="s">
        <v>257</v>
      </c>
      <c r="P334" s="117"/>
      <c r="Q334" s="117"/>
    </row>
    <row r="335" spans="1:17" s="83" customFormat="1" ht="39.75" customHeight="1">
      <c r="A335" s="113"/>
      <c r="B335" s="104"/>
      <c r="C335" s="78" t="s">
        <v>2119</v>
      </c>
      <c r="D335" s="142"/>
      <c r="E335" s="78"/>
      <c r="F335" s="70">
        <f aca="true" t="shared" si="43" ref="F335:K335">SUM(F336:F338)</f>
        <v>53298.039</v>
      </c>
      <c r="G335" s="70">
        <f t="shared" si="43"/>
        <v>53164.784</v>
      </c>
      <c r="H335" s="70">
        <f t="shared" si="43"/>
        <v>53164.784</v>
      </c>
      <c r="I335" s="70">
        <f t="shared" si="43"/>
        <v>47848.304000000004</v>
      </c>
      <c r="J335" s="70">
        <f t="shared" si="43"/>
        <v>5316.48</v>
      </c>
      <c r="K335" s="70">
        <f t="shared" si="43"/>
        <v>0</v>
      </c>
      <c r="L335" s="115"/>
      <c r="M335" s="115"/>
      <c r="N335" s="78"/>
      <c r="O335" s="240"/>
      <c r="P335" s="84"/>
      <c r="Q335" s="84"/>
    </row>
    <row r="336" spans="1:17" ht="189" customHeight="1">
      <c r="A336" s="103">
        <v>287</v>
      </c>
      <c r="B336" s="102" t="s">
        <v>998</v>
      </c>
      <c r="C336" s="68" t="s">
        <v>51</v>
      </c>
      <c r="D336" s="67">
        <v>2017</v>
      </c>
      <c r="E336" s="68" t="s">
        <v>76</v>
      </c>
      <c r="F336" s="67">
        <v>4811.364</v>
      </c>
      <c r="G336" s="67">
        <v>4751.341</v>
      </c>
      <c r="H336" s="73">
        <f>I336+J336</f>
        <v>4751.341</v>
      </c>
      <c r="I336" s="73">
        <v>4276.206</v>
      </c>
      <c r="J336" s="73">
        <v>475.135</v>
      </c>
      <c r="K336" s="67">
        <v>0</v>
      </c>
      <c r="L336" s="69" t="s">
        <v>1663</v>
      </c>
      <c r="M336" s="69" t="s">
        <v>53</v>
      </c>
      <c r="N336" s="68" t="s">
        <v>52</v>
      </c>
      <c r="O336" s="85" t="s">
        <v>54</v>
      </c>
      <c r="P336" s="117"/>
      <c r="Q336" s="117"/>
    </row>
    <row r="337" spans="1:17" ht="189" customHeight="1">
      <c r="A337" s="103">
        <v>2788</v>
      </c>
      <c r="B337" s="102" t="s">
        <v>1112</v>
      </c>
      <c r="C337" s="68" t="s">
        <v>77</v>
      </c>
      <c r="D337" s="67">
        <v>2017</v>
      </c>
      <c r="E337" s="68" t="s">
        <v>81</v>
      </c>
      <c r="F337" s="67">
        <v>19348.679</v>
      </c>
      <c r="G337" s="67">
        <v>19312.636</v>
      </c>
      <c r="H337" s="73">
        <f>I337+J337</f>
        <v>19312.636</v>
      </c>
      <c r="I337" s="73">
        <v>17381.372</v>
      </c>
      <c r="J337" s="73">
        <v>1931.264</v>
      </c>
      <c r="K337" s="67">
        <v>0</v>
      </c>
      <c r="L337" s="69" t="s">
        <v>1663</v>
      </c>
      <c r="M337" s="69" t="s">
        <v>78</v>
      </c>
      <c r="N337" s="68" t="s">
        <v>79</v>
      </c>
      <c r="O337" s="135" t="s">
        <v>24</v>
      </c>
      <c r="P337" s="117"/>
      <c r="Q337" s="117"/>
    </row>
    <row r="338" spans="1:17" ht="189" customHeight="1">
      <c r="A338" s="103">
        <v>289</v>
      </c>
      <c r="B338" s="102" t="s">
        <v>1042</v>
      </c>
      <c r="C338" s="68" t="s">
        <v>80</v>
      </c>
      <c r="D338" s="67">
        <v>2017</v>
      </c>
      <c r="E338" s="68" t="s">
        <v>81</v>
      </c>
      <c r="F338" s="67">
        <v>29137.996</v>
      </c>
      <c r="G338" s="67">
        <v>29100.807</v>
      </c>
      <c r="H338" s="73">
        <f>I338+J338</f>
        <v>29100.807</v>
      </c>
      <c r="I338" s="73">
        <v>26190.726</v>
      </c>
      <c r="J338" s="73">
        <v>2910.081</v>
      </c>
      <c r="K338" s="67">
        <v>0</v>
      </c>
      <c r="L338" s="69" t="s">
        <v>1663</v>
      </c>
      <c r="M338" s="69" t="s">
        <v>82</v>
      </c>
      <c r="N338" s="68" t="s">
        <v>83</v>
      </c>
      <c r="O338" s="135" t="s">
        <v>24</v>
      </c>
      <c r="P338" s="117"/>
      <c r="Q338" s="117"/>
    </row>
    <row r="339" spans="1:17" s="83" customFormat="1" ht="51.75" customHeight="1">
      <c r="A339" s="113"/>
      <c r="B339" s="104"/>
      <c r="C339" s="70" t="s">
        <v>1869</v>
      </c>
      <c r="D339" s="86"/>
      <c r="E339" s="78"/>
      <c r="F339" s="86">
        <f>SUM(F340:F341)</f>
        <v>77590.087</v>
      </c>
      <c r="G339" s="86">
        <f>SUM(G340:G341)</f>
        <v>77590.087</v>
      </c>
      <c r="H339" s="86">
        <f>SUM(H340:H341)</f>
        <v>77590.087</v>
      </c>
      <c r="I339" s="86">
        <f>SUM(I340:I341)</f>
        <v>69831.078</v>
      </c>
      <c r="J339" s="86">
        <f>SUM(J340:J341)</f>
        <v>7759.009</v>
      </c>
      <c r="K339" s="86"/>
      <c r="L339" s="86"/>
      <c r="M339" s="115"/>
      <c r="N339" s="88"/>
      <c r="O339" s="163"/>
      <c r="P339" s="84"/>
      <c r="Q339" s="84"/>
    </row>
    <row r="340" spans="1:17" ht="189" customHeight="1">
      <c r="A340" s="103">
        <v>290</v>
      </c>
      <c r="B340" s="102" t="s">
        <v>1043</v>
      </c>
      <c r="C340" s="77" t="s">
        <v>20</v>
      </c>
      <c r="D340" s="76">
        <v>2017</v>
      </c>
      <c r="E340" s="68" t="s">
        <v>21</v>
      </c>
      <c r="F340" s="76">
        <v>17714.189</v>
      </c>
      <c r="G340" s="76">
        <v>17714.189</v>
      </c>
      <c r="H340" s="76">
        <f>I340+J340</f>
        <v>17714.189000000002</v>
      </c>
      <c r="I340" s="76">
        <v>15942.77</v>
      </c>
      <c r="J340" s="76">
        <v>1771.419</v>
      </c>
      <c r="K340" s="76">
        <v>0</v>
      </c>
      <c r="L340" s="76" t="s">
        <v>2122</v>
      </c>
      <c r="M340" s="69" t="s">
        <v>22</v>
      </c>
      <c r="N340" s="77" t="s">
        <v>23</v>
      </c>
      <c r="O340" s="135" t="s">
        <v>24</v>
      </c>
      <c r="P340" s="117"/>
      <c r="Q340" s="117"/>
    </row>
    <row r="341" spans="1:17" s="208" customFormat="1" ht="189" customHeight="1">
      <c r="A341" s="64">
        <v>291</v>
      </c>
      <c r="B341" s="106" t="s">
        <v>977</v>
      </c>
      <c r="C341" s="65" t="s">
        <v>25</v>
      </c>
      <c r="D341" s="66">
        <v>2017</v>
      </c>
      <c r="E341" s="64" t="s">
        <v>26</v>
      </c>
      <c r="F341" s="66">
        <v>59875.898</v>
      </c>
      <c r="G341" s="66">
        <v>59875.898</v>
      </c>
      <c r="H341" s="66">
        <f>I341+J341</f>
        <v>59875.898</v>
      </c>
      <c r="I341" s="66">
        <v>53888.308</v>
      </c>
      <c r="J341" s="66">
        <v>5987.59</v>
      </c>
      <c r="K341" s="66">
        <v>0</v>
      </c>
      <c r="L341" s="66" t="s">
        <v>2122</v>
      </c>
      <c r="M341" s="1" t="s">
        <v>27</v>
      </c>
      <c r="N341" s="65" t="s">
        <v>28</v>
      </c>
      <c r="O341" s="206" t="s">
        <v>29</v>
      </c>
      <c r="P341" s="207"/>
      <c r="Q341" s="207"/>
    </row>
    <row r="342" spans="1:17" s="83" customFormat="1" ht="54" customHeight="1">
      <c r="A342" s="272"/>
      <c r="B342" s="241"/>
      <c r="C342" s="70" t="s">
        <v>1986</v>
      </c>
      <c r="D342" s="70"/>
      <c r="E342" s="70"/>
      <c r="F342" s="70">
        <f>SUM(F343:F349)</f>
        <v>55622.78200000001</v>
      </c>
      <c r="G342" s="70">
        <f>SUM(G343:G349)</f>
        <v>47624.281</v>
      </c>
      <c r="H342" s="70">
        <f>SUM(H343:H349)</f>
        <v>47624.277</v>
      </c>
      <c r="I342" s="70">
        <f>SUM(I343:I349)</f>
        <v>42861.85</v>
      </c>
      <c r="J342" s="70">
        <f>SUM(J343:J349)</f>
        <v>4762.4259999999995</v>
      </c>
      <c r="K342" s="70">
        <f>SUM(K343:K344)</f>
        <v>0</v>
      </c>
      <c r="L342" s="70"/>
      <c r="M342" s="70"/>
      <c r="N342" s="70"/>
      <c r="O342" s="210"/>
      <c r="P342" s="84"/>
      <c r="Q342" s="84"/>
    </row>
    <row r="343" spans="1:17" ht="105" customHeight="1">
      <c r="A343" s="103">
        <v>292</v>
      </c>
      <c r="B343" s="102" t="s">
        <v>1044</v>
      </c>
      <c r="C343" s="77" t="s">
        <v>1987</v>
      </c>
      <c r="D343" s="67">
        <v>2017</v>
      </c>
      <c r="E343" s="68" t="s">
        <v>1988</v>
      </c>
      <c r="F343" s="67">
        <v>1180</v>
      </c>
      <c r="G343" s="67">
        <v>1180</v>
      </c>
      <c r="H343" s="67">
        <v>1180</v>
      </c>
      <c r="I343" s="67">
        <v>1062</v>
      </c>
      <c r="J343" s="67">
        <v>118</v>
      </c>
      <c r="K343" s="67">
        <v>0</v>
      </c>
      <c r="L343" s="67" t="s">
        <v>1663</v>
      </c>
      <c r="M343" s="69" t="s">
        <v>1989</v>
      </c>
      <c r="N343" s="68" t="s">
        <v>1394</v>
      </c>
      <c r="O343" s="139" t="s">
        <v>294</v>
      </c>
      <c r="P343" s="117"/>
      <c r="Q343" s="117"/>
    </row>
    <row r="344" spans="1:17" ht="137.25" customHeight="1">
      <c r="A344" s="103">
        <v>293</v>
      </c>
      <c r="B344" s="102" t="s">
        <v>1045</v>
      </c>
      <c r="C344" s="77" t="s">
        <v>1990</v>
      </c>
      <c r="D344" s="67" t="s">
        <v>1821</v>
      </c>
      <c r="E344" s="68" t="s">
        <v>1991</v>
      </c>
      <c r="F344" s="67">
        <v>9794.004</v>
      </c>
      <c r="G344" s="67">
        <v>9471.06</v>
      </c>
      <c r="H344" s="67">
        <f>I344+J344</f>
        <v>9471.056</v>
      </c>
      <c r="I344" s="67">
        <v>8523.95</v>
      </c>
      <c r="J344" s="67">
        <v>947.106</v>
      </c>
      <c r="K344" s="67">
        <v>0</v>
      </c>
      <c r="L344" s="67" t="s">
        <v>1663</v>
      </c>
      <c r="M344" s="69" t="s">
        <v>1992</v>
      </c>
      <c r="N344" s="68" t="s">
        <v>1393</v>
      </c>
      <c r="O344" s="135" t="s">
        <v>292</v>
      </c>
      <c r="P344" s="117"/>
      <c r="Q344" s="117"/>
    </row>
    <row r="345" spans="1:17" ht="137.25" customHeight="1">
      <c r="A345" s="103">
        <v>294</v>
      </c>
      <c r="B345" s="102" t="s">
        <v>1046</v>
      </c>
      <c r="C345" s="77" t="s">
        <v>1482</v>
      </c>
      <c r="D345" s="67" t="s">
        <v>1821</v>
      </c>
      <c r="E345" s="68" t="s">
        <v>831</v>
      </c>
      <c r="F345" s="67">
        <v>11342.908</v>
      </c>
      <c r="G345" s="67">
        <v>10162.332</v>
      </c>
      <c r="H345" s="67">
        <v>10162.332</v>
      </c>
      <c r="I345" s="67">
        <v>9146.099</v>
      </c>
      <c r="J345" s="67">
        <v>1016.233</v>
      </c>
      <c r="K345" s="67">
        <v>0</v>
      </c>
      <c r="L345" s="67" t="s">
        <v>2122</v>
      </c>
      <c r="M345" s="69" t="s">
        <v>832</v>
      </c>
      <c r="N345" s="68" t="s">
        <v>143</v>
      </c>
      <c r="O345" s="135" t="s">
        <v>1476</v>
      </c>
      <c r="P345" s="117"/>
      <c r="Q345" s="117"/>
    </row>
    <row r="346" spans="1:17" ht="137.25" customHeight="1">
      <c r="A346" s="103">
        <v>295</v>
      </c>
      <c r="B346" s="102" t="s">
        <v>999</v>
      </c>
      <c r="C346" s="77" t="s">
        <v>144</v>
      </c>
      <c r="D346" s="67" t="s">
        <v>1381</v>
      </c>
      <c r="E346" s="68" t="s">
        <v>158</v>
      </c>
      <c r="F346" s="67">
        <v>14127.017</v>
      </c>
      <c r="G346" s="67">
        <v>7632.036</v>
      </c>
      <c r="H346" s="67">
        <v>7632.036</v>
      </c>
      <c r="I346" s="67">
        <v>6868.832</v>
      </c>
      <c r="J346" s="67">
        <v>763.203</v>
      </c>
      <c r="K346" s="67">
        <v>0</v>
      </c>
      <c r="L346" s="67" t="s">
        <v>2122</v>
      </c>
      <c r="M346" s="69" t="s">
        <v>145</v>
      </c>
      <c r="N346" s="68" t="s">
        <v>146</v>
      </c>
      <c r="O346" s="135" t="s">
        <v>198</v>
      </c>
      <c r="P346" s="117"/>
      <c r="Q346" s="117"/>
    </row>
    <row r="347" spans="1:17" ht="152.25" customHeight="1">
      <c r="A347" s="103">
        <v>296</v>
      </c>
      <c r="B347" s="102" t="s">
        <v>1000</v>
      </c>
      <c r="C347" s="77" t="s">
        <v>219</v>
      </c>
      <c r="D347" s="67">
        <v>2017</v>
      </c>
      <c r="E347" s="68" t="s">
        <v>223</v>
      </c>
      <c r="F347" s="67">
        <v>7483.279</v>
      </c>
      <c r="G347" s="67">
        <v>7483.279</v>
      </c>
      <c r="H347" s="67">
        <v>7483.279</v>
      </c>
      <c r="I347" s="67">
        <v>6734.952</v>
      </c>
      <c r="J347" s="67">
        <v>748.327</v>
      </c>
      <c r="K347" s="67">
        <v>0</v>
      </c>
      <c r="L347" s="67" t="s">
        <v>2122</v>
      </c>
      <c r="M347" s="71" t="s">
        <v>220</v>
      </c>
      <c r="N347" s="68" t="s">
        <v>221</v>
      </c>
      <c r="O347" s="135" t="s">
        <v>222</v>
      </c>
      <c r="P347" s="117"/>
      <c r="Q347" s="117"/>
    </row>
    <row r="348" spans="1:17" ht="174" customHeight="1">
      <c r="A348" s="103">
        <v>297</v>
      </c>
      <c r="B348" s="102" t="s">
        <v>1047</v>
      </c>
      <c r="C348" s="77" t="s">
        <v>226</v>
      </c>
      <c r="D348" s="67">
        <v>2017</v>
      </c>
      <c r="E348" s="68" t="s">
        <v>227</v>
      </c>
      <c r="F348" s="67">
        <v>2540.737</v>
      </c>
      <c r="G348" s="67">
        <v>2540.737</v>
      </c>
      <c r="H348" s="67">
        <f>I348+J348</f>
        <v>2540.737</v>
      </c>
      <c r="I348" s="67">
        <v>2286.663</v>
      </c>
      <c r="J348" s="67">
        <v>254.074</v>
      </c>
      <c r="K348" s="67">
        <v>0</v>
      </c>
      <c r="L348" s="67" t="s">
        <v>2122</v>
      </c>
      <c r="M348" s="71" t="s">
        <v>225</v>
      </c>
      <c r="N348" s="68" t="s">
        <v>224</v>
      </c>
      <c r="O348" s="135" t="s">
        <v>222</v>
      </c>
      <c r="P348" s="117"/>
      <c r="Q348" s="117"/>
    </row>
    <row r="349" spans="1:17" ht="137.25" customHeight="1">
      <c r="A349" s="103">
        <v>298</v>
      </c>
      <c r="B349" s="102" t="s">
        <v>1048</v>
      </c>
      <c r="C349" s="77" t="s">
        <v>230</v>
      </c>
      <c r="D349" s="67">
        <v>2017</v>
      </c>
      <c r="E349" s="68" t="s">
        <v>233</v>
      </c>
      <c r="F349" s="67">
        <v>9154.837</v>
      </c>
      <c r="G349" s="67">
        <v>9154.837</v>
      </c>
      <c r="H349" s="67">
        <f>I349+J349</f>
        <v>9154.837</v>
      </c>
      <c r="I349" s="67">
        <v>8239.354</v>
      </c>
      <c r="J349" s="67">
        <v>915.483</v>
      </c>
      <c r="K349" s="67">
        <v>0</v>
      </c>
      <c r="L349" s="67" t="s">
        <v>2122</v>
      </c>
      <c r="M349" s="71" t="s">
        <v>232</v>
      </c>
      <c r="N349" s="68" t="s">
        <v>231</v>
      </c>
      <c r="O349" s="135" t="s">
        <v>222</v>
      </c>
      <c r="P349" s="117"/>
      <c r="Q349" s="117"/>
    </row>
    <row r="350" spans="1:17" s="83" customFormat="1" ht="36" customHeight="1">
      <c r="A350" s="113"/>
      <c r="B350" s="209"/>
      <c r="C350" s="70" t="s">
        <v>2002</v>
      </c>
      <c r="D350" s="100"/>
      <c r="E350" s="100"/>
      <c r="F350" s="81">
        <f>SUM(F351:F353)</f>
        <v>6509.624</v>
      </c>
      <c r="G350" s="81">
        <f>SUM(G351:G353)</f>
        <v>4611.657999999999</v>
      </c>
      <c r="H350" s="81">
        <f>SUM(H351:H353)</f>
        <v>4611.657999999999</v>
      </c>
      <c r="I350" s="81">
        <f>SUM(I351:I353)</f>
        <v>4150.493</v>
      </c>
      <c r="J350" s="81">
        <f>SUM(J351:J353)</f>
        <v>461.16499999999996</v>
      </c>
      <c r="K350" s="100"/>
      <c r="L350" s="100"/>
      <c r="M350" s="100"/>
      <c r="N350" s="100"/>
      <c r="O350" s="210"/>
      <c r="P350" s="84"/>
      <c r="Q350" s="84"/>
    </row>
    <row r="351" spans="1:17" ht="135.75" customHeight="1">
      <c r="A351" s="103">
        <v>299</v>
      </c>
      <c r="B351" s="102" t="s">
        <v>1049</v>
      </c>
      <c r="C351" s="68" t="s">
        <v>1392</v>
      </c>
      <c r="D351" s="67">
        <v>2017</v>
      </c>
      <c r="E351" s="68" t="s">
        <v>1397</v>
      </c>
      <c r="F351" s="67">
        <v>868.575</v>
      </c>
      <c r="G351" s="67">
        <v>868.575</v>
      </c>
      <c r="H351" s="67">
        <v>868.575</v>
      </c>
      <c r="I351" s="67">
        <v>781.718</v>
      </c>
      <c r="J351" s="67">
        <v>86.857</v>
      </c>
      <c r="K351" s="67">
        <v>0</v>
      </c>
      <c r="L351" s="67" t="s">
        <v>1663</v>
      </c>
      <c r="M351" s="71" t="s">
        <v>1396</v>
      </c>
      <c r="N351" s="68" t="s">
        <v>1395</v>
      </c>
      <c r="O351" s="139" t="s">
        <v>297</v>
      </c>
      <c r="P351" s="117"/>
      <c r="Q351" s="117"/>
    </row>
    <row r="352" spans="1:17" ht="347.25" customHeight="1">
      <c r="A352" s="103">
        <v>300</v>
      </c>
      <c r="B352" s="102" t="s">
        <v>1050</v>
      </c>
      <c r="C352" s="68" t="s">
        <v>1579</v>
      </c>
      <c r="D352" s="67">
        <v>2017</v>
      </c>
      <c r="E352" s="68" t="s">
        <v>1580</v>
      </c>
      <c r="F352" s="73">
        <v>2430</v>
      </c>
      <c r="G352" s="73">
        <v>2430</v>
      </c>
      <c r="H352" s="73">
        <f>I352+J352</f>
        <v>2430</v>
      </c>
      <c r="I352" s="73">
        <v>2187</v>
      </c>
      <c r="J352" s="73">
        <v>243</v>
      </c>
      <c r="K352" s="73">
        <v>0</v>
      </c>
      <c r="L352" s="67" t="s">
        <v>1785</v>
      </c>
      <c r="M352" s="71" t="s">
        <v>1673</v>
      </c>
      <c r="N352" s="68" t="s">
        <v>1673</v>
      </c>
      <c r="O352" s="135" t="s">
        <v>1581</v>
      </c>
      <c r="P352" s="117"/>
      <c r="Q352" s="117"/>
    </row>
    <row r="353" spans="1:17" ht="159.75" customHeight="1">
      <c r="A353" s="103">
        <v>301</v>
      </c>
      <c r="B353" s="102" t="s">
        <v>976</v>
      </c>
      <c r="C353" s="68" t="s">
        <v>1582</v>
      </c>
      <c r="D353" s="67" t="s">
        <v>1821</v>
      </c>
      <c r="E353" s="68" t="s">
        <v>1583</v>
      </c>
      <c r="F353" s="67">
        <v>3211.049</v>
      </c>
      <c r="G353" s="67">
        <v>1313.083</v>
      </c>
      <c r="H353" s="67">
        <f>I353+J353</f>
        <v>1313.083</v>
      </c>
      <c r="I353" s="67">
        <v>1181.775</v>
      </c>
      <c r="J353" s="67">
        <v>131.308</v>
      </c>
      <c r="K353" s="67">
        <v>0</v>
      </c>
      <c r="L353" s="67" t="s">
        <v>2122</v>
      </c>
      <c r="M353" s="71" t="s">
        <v>1584</v>
      </c>
      <c r="N353" s="68" t="s">
        <v>1585</v>
      </c>
      <c r="O353" s="135" t="s">
        <v>1581</v>
      </c>
      <c r="P353" s="117"/>
      <c r="Q353" s="117"/>
    </row>
    <row r="354" spans="1:17" s="83" customFormat="1" ht="50.25" customHeight="1">
      <c r="A354" s="113"/>
      <c r="B354" s="104"/>
      <c r="C354" s="78" t="s">
        <v>857</v>
      </c>
      <c r="D354" s="70"/>
      <c r="E354" s="78"/>
      <c r="F354" s="70">
        <f>SUM(F355:F358)</f>
        <v>4317.191</v>
      </c>
      <c r="G354" s="70">
        <f>SUM(G355:G358)</f>
        <v>4317.191</v>
      </c>
      <c r="H354" s="70">
        <f>SUM(H355:H358)</f>
        <v>4317.191</v>
      </c>
      <c r="I354" s="70">
        <f>SUM(I355:I358)</f>
        <v>3885.472</v>
      </c>
      <c r="J354" s="70">
        <f>SUM(J355:J358)</f>
        <v>431.71900000000005</v>
      </c>
      <c r="K354" s="70"/>
      <c r="L354" s="70"/>
      <c r="M354" s="79"/>
      <c r="N354" s="78"/>
      <c r="O354" s="210"/>
      <c r="P354" s="84"/>
      <c r="Q354" s="84"/>
    </row>
    <row r="355" spans="1:17" ht="135.75" customHeight="1">
      <c r="A355" s="103">
        <v>302</v>
      </c>
      <c r="B355" s="102" t="s">
        <v>1051</v>
      </c>
      <c r="C355" s="68" t="s">
        <v>195</v>
      </c>
      <c r="D355" s="67">
        <v>2017</v>
      </c>
      <c r="E355" s="68" t="s">
        <v>175</v>
      </c>
      <c r="F355" s="67">
        <v>1798.988</v>
      </c>
      <c r="G355" s="67">
        <v>1798.988</v>
      </c>
      <c r="H355" s="67">
        <v>1798.988</v>
      </c>
      <c r="I355" s="67">
        <v>1619.089</v>
      </c>
      <c r="J355" s="67">
        <v>179.899</v>
      </c>
      <c r="K355" s="67">
        <v>0</v>
      </c>
      <c r="L355" s="67" t="s">
        <v>1663</v>
      </c>
      <c r="M355" s="71" t="s">
        <v>196</v>
      </c>
      <c r="N355" s="68" t="s">
        <v>197</v>
      </c>
      <c r="O355" s="135" t="s">
        <v>199</v>
      </c>
      <c r="P355" s="117"/>
      <c r="Q355" s="117"/>
    </row>
    <row r="356" spans="1:17" ht="135.75" customHeight="1">
      <c r="A356" s="103">
        <v>303</v>
      </c>
      <c r="B356" s="102" t="s">
        <v>1052</v>
      </c>
      <c r="C356" s="68" t="s">
        <v>200</v>
      </c>
      <c r="D356" s="67">
        <v>2017</v>
      </c>
      <c r="E356" s="68" t="s">
        <v>167</v>
      </c>
      <c r="F356" s="67">
        <v>1900.8</v>
      </c>
      <c r="G356" s="67">
        <v>1900.8</v>
      </c>
      <c r="H356" s="67">
        <v>1900.8</v>
      </c>
      <c r="I356" s="67">
        <v>1710.72</v>
      </c>
      <c r="J356" s="67">
        <v>190.08</v>
      </c>
      <c r="K356" s="67">
        <v>0</v>
      </c>
      <c r="L356" s="67" t="s">
        <v>1663</v>
      </c>
      <c r="M356" s="71" t="s">
        <v>201</v>
      </c>
      <c r="N356" s="68" t="s">
        <v>197</v>
      </c>
      <c r="O356" s="135" t="s">
        <v>199</v>
      </c>
      <c r="P356" s="117"/>
      <c r="Q356" s="117"/>
    </row>
    <row r="357" spans="1:17" ht="135.75" customHeight="1">
      <c r="A357" s="103">
        <v>304</v>
      </c>
      <c r="B357" s="102" t="s">
        <v>1053</v>
      </c>
      <c r="C357" s="68" t="s">
        <v>202</v>
      </c>
      <c r="D357" s="67">
        <v>2017</v>
      </c>
      <c r="E357" s="68" t="s">
        <v>203</v>
      </c>
      <c r="F357" s="67">
        <v>343.603</v>
      </c>
      <c r="G357" s="67">
        <v>343.603</v>
      </c>
      <c r="H357" s="67">
        <v>343.603</v>
      </c>
      <c r="I357" s="67">
        <v>309.243</v>
      </c>
      <c r="J357" s="67">
        <v>34.36</v>
      </c>
      <c r="K357" s="67">
        <v>0</v>
      </c>
      <c r="L357" s="67" t="s">
        <v>1663</v>
      </c>
      <c r="M357" s="71" t="s">
        <v>204</v>
      </c>
      <c r="N357" s="68" t="s">
        <v>197</v>
      </c>
      <c r="O357" s="135" t="s">
        <v>199</v>
      </c>
      <c r="P357" s="117"/>
      <c r="Q357" s="117"/>
    </row>
    <row r="358" spans="1:17" ht="135.75" customHeight="1">
      <c r="A358" s="103">
        <v>305</v>
      </c>
      <c r="B358" s="102" t="s">
        <v>1054</v>
      </c>
      <c r="C358" s="68" t="s">
        <v>72</v>
      </c>
      <c r="D358" s="67">
        <v>2017</v>
      </c>
      <c r="E358" s="68" t="s">
        <v>73</v>
      </c>
      <c r="F358" s="67">
        <v>273.8</v>
      </c>
      <c r="G358" s="67">
        <v>273.8</v>
      </c>
      <c r="H358" s="67">
        <v>273.8</v>
      </c>
      <c r="I358" s="67">
        <v>246.42</v>
      </c>
      <c r="J358" s="67">
        <v>27.38</v>
      </c>
      <c r="K358" s="67">
        <v>0</v>
      </c>
      <c r="L358" s="67" t="s">
        <v>1663</v>
      </c>
      <c r="M358" s="71" t="s">
        <v>74</v>
      </c>
      <c r="N358" s="68" t="s">
        <v>75</v>
      </c>
      <c r="O358" s="135" t="s">
        <v>199</v>
      </c>
      <c r="P358" s="117"/>
      <c r="Q358" s="117"/>
    </row>
    <row r="359" spans="1:17" s="83" customFormat="1" ht="39.75" customHeight="1">
      <c r="A359" s="113"/>
      <c r="B359" s="104"/>
      <c r="C359" s="78" t="s">
        <v>2009</v>
      </c>
      <c r="D359" s="70"/>
      <c r="E359" s="78"/>
      <c r="F359" s="70">
        <f>SUM(F360:F363)</f>
        <v>946.73675</v>
      </c>
      <c r="G359" s="70">
        <f>SUM(G360:G363)</f>
        <v>946.73675</v>
      </c>
      <c r="H359" s="70">
        <f>SUM(H360:H363)</f>
        <v>946.73675</v>
      </c>
      <c r="I359" s="70">
        <f>SUM(I360:I363)</f>
        <v>852.063075</v>
      </c>
      <c r="J359" s="70">
        <f>SUM(J360:J363)</f>
        <v>94.673675</v>
      </c>
      <c r="K359" s="70">
        <v>0</v>
      </c>
      <c r="L359" s="70"/>
      <c r="M359" s="79"/>
      <c r="N359" s="78"/>
      <c r="O359" s="163"/>
      <c r="P359" s="84"/>
      <c r="Q359" s="84"/>
    </row>
    <row r="360" spans="1:17" ht="100.5" customHeight="1">
      <c r="A360" s="103">
        <v>306</v>
      </c>
      <c r="B360" s="102" t="s">
        <v>1055</v>
      </c>
      <c r="C360" s="68" t="s">
        <v>1540</v>
      </c>
      <c r="D360" s="67">
        <v>2017</v>
      </c>
      <c r="E360" s="68" t="s">
        <v>1541</v>
      </c>
      <c r="F360" s="67">
        <v>137.575</v>
      </c>
      <c r="G360" s="67">
        <v>137.575</v>
      </c>
      <c r="H360" s="67">
        <v>137.575</v>
      </c>
      <c r="I360" s="73">
        <f>H360*0.9</f>
        <v>123.8175</v>
      </c>
      <c r="J360" s="73">
        <f>H360*0.1</f>
        <v>13.7575</v>
      </c>
      <c r="K360" s="67">
        <v>0</v>
      </c>
      <c r="L360" s="67" t="s">
        <v>1663</v>
      </c>
      <c r="M360" s="71" t="s">
        <v>2109</v>
      </c>
      <c r="N360" s="68" t="s">
        <v>1542</v>
      </c>
      <c r="O360" s="135" t="s">
        <v>1543</v>
      </c>
      <c r="P360" s="117"/>
      <c r="Q360" s="117"/>
    </row>
    <row r="361" spans="1:17" ht="100.5" customHeight="1">
      <c r="A361" s="103">
        <v>307</v>
      </c>
      <c r="B361" s="102" t="s">
        <v>1056</v>
      </c>
      <c r="C361" s="68" t="s">
        <v>1544</v>
      </c>
      <c r="D361" s="67">
        <v>2017</v>
      </c>
      <c r="E361" s="68" t="s">
        <v>1541</v>
      </c>
      <c r="F361" s="67">
        <v>299.99975</v>
      </c>
      <c r="G361" s="67">
        <v>299.99975</v>
      </c>
      <c r="H361" s="67">
        <v>299.99975</v>
      </c>
      <c r="I361" s="74">
        <v>269.999775</v>
      </c>
      <c r="J361" s="74">
        <f>H361*0.1</f>
        <v>29.999975000000003</v>
      </c>
      <c r="K361" s="67">
        <v>0</v>
      </c>
      <c r="L361" s="67" t="s">
        <v>1663</v>
      </c>
      <c r="M361" s="71" t="s">
        <v>2109</v>
      </c>
      <c r="N361" s="68" t="s">
        <v>1542</v>
      </c>
      <c r="O361" s="135" t="s">
        <v>1543</v>
      </c>
      <c r="P361" s="117"/>
      <c r="Q361" s="117"/>
    </row>
    <row r="362" spans="1:17" ht="135.75" customHeight="1">
      <c r="A362" s="103">
        <v>308</v>
      </c>
      <c r="B362" s="102" t="s">
        <v>1057</v>
      </c>
      <c r="C362" s="68" t="s">
        <v>1545</v>
      </c>
      <c r="D362" s="67">
        <v>2017</v>
      </c>
      <c r="E362" s="68" t="s">
        <v>1541</v>
      </c>
      <c r="F362" s="67">
        <v>230.41</v>
      </c>
      <c r="G362" s="67">
        <v>230.41</v>
      </c>
      <c r="H362" s="67">
        <v>230.41</v>
      </c>
      <c r="I362" s="73">
        <f>H362*0.9</f>
        <v>207.369</v>
      </c>
      <c r="J362" s="73">
        <f>H362*0.1</f>
        <v>23.041</v>
      </c>
      <c r="K362" s="67">
        <v>0</v>
      </c>
      <c r="L362" s="67" t="s">
        <v>1663</v>
      </c>
      <c r="M362" s="71" t="s">
        <v>2109</v>
      </c>
      <c r="N362" s="68" t="s">
        <v>1542</v>
      </c>
      <c r="O362" s="135" t="s">
        <v>1543</v>
      </c>
      <c r="P362" s="117"/>
      <c r="Q362" s="117"/>
    </row>
    <row r="363" spans="1:17" ht="135.75" customHeight="1">
      <c r="A363" s="103">
        <v>309</v>
      </c>
      <c r="B363" s="102" t="s">
        <v>1058</v>
      </c>
      <c r="C363" s="68" t="s">
        <v>1546</v>
      </c>
      <c r="D363" s="67">
        <v>2017</v>
      </c>
      <c r="E363" s="68" t="s">
        <v>1541</v>
      </c>
      <c r="F363" s="67">
        <v>278.752</v>
      </c>
      <c r="G363" s="67">
        <v>278.752</v>
      </c>
      <c r="H363" s="67">
        <v>278.752</v>
      </c>
      <c r="I363" s="73">
        <f>H363*0.9</f>
        <v>250.8768</v>
      </c>
      <c r="J363" s="73">
        <f>H363*0.1</f>
        <v>27.875200000000003</v>
      </c>
      <c r="K363" s="67">
        <v>0</v>
      </c>
      <c r="L363" s="67" t="s">
        <v>1663</v>
      </c>
      <c r="M363" s="71" t="s">
        <v>2109</v>
      </c>
      <c r="N363" s="68" t="s">
        <v>1542</v>
      </c>
      <c r="O363" s="135" t="s">
        <v>1543</v>
      </c>
      <c r="P363" s="117"/>
      <c r="Q363" s="117"/>
    </row>
    <row r="364" spans="1:17" s="83" customFormat="1" ht="37.5" customHeight="1">
      <c r="A364" s="113"/>
      <c r="B364" s="104"/>
      <c r="C364" s="78" t="s">
        <v>882</v>
      </c>
      <c r="D364" s="70"/>
      <c r="E364" s="78"/>
      <c r="F364" s="70">
        <f aca="true" t="shared" si="44" ref="F364:K364">F365</f>
        <v>3909.614</v>
      </c>
      <c r="G364" s="70">
        <f t="shared" si="44"/>
        <v>3909.614</v>
      </c>
      <c r="H364" s="70">
        <f t="shared" si="44"/>
        <v>3909.6139999999996</v>
      </c>
      <c r="I364" s="70">
        <f t="shared" si="44"/>
        <v>3518.653</v>
      </c>
      <c r="J364" s="70">
        <f t="shared" si="44"/>
        <v>390.961</v>
      </c>
      <c r="K364" s="70">
        <f t="shared" si="44"/>
        <v>0</v>
      </c>
      <c r="L364" s="70"/>
      <c r="M364" s="79"/>
      <c r="N364" s="78"/>
      <c r="O364" s="163"/>
      <c r="P364" s="84"/>
      <c r="Q364" s="84"/>
    </row>
    <row r="365" spans="1:17" ht="135.75" customHeight="1">
      <c r="A365" s="103">
        <v>310</v>
      </c>
      <c r="B365" s="102" t="s">
        <v>1059</v>
      </c>
      <c r="C365" s="68" t="s">
        <v>103</v>
      </c>
      <c r="D365" s="67">
        <v>2017</v>
      </c>
      <c r="E365" s="68" t="s">
        <v>104</v>
      </c>
      <c r="F365" s="67">
        <v>3909.614</v>
      </c>
      <c r="G365" s="67">
        <v>3909.614</v>
      </c>
      <c r="H365" s="73">
        <f>I365+J365</f>
        <v>3909.6139999999996</v>
      </c>
      <c r="I365" s="73">
        <v>3518.653</v>
      </c>
      <c r="J365" s="73">
        <v>390.961</v>
      </c>
      <c r="K365" s="67">
        <v>0</v>
      </c>
      <c r="L365" s="67" t="s">
        <v>2122</v>
      </c>
      <c r="M365" s="71" t="s">
        <v>266</v>
      </c>
      <c r="N365" s="71" t="s">
        <v>265</v>
      </c>
      <c r="O365" s="139" t="s">
        <v>267</v>
      </c>
      <c r="P365" s="117"/>
      <c r="Q365" s="117"/>
    </row>
    <row r="366" spans="1:17" s="83" customFormat="1" ht="33" customHeight="1">
      <c r="A366" s="113"/>
      <c r="B366" s="104"/>
      <c r="C366" s="78" t="s">
        <v>881</v>
      </c>
      <c r="D366" s="70"/>
      <c r="E366" s="78"/>
      <c r="F366" s="70">
        <f>SUM(F367:F370)</f>
        <v>8091.463</v>
      </c>
      <c r="G366" s="70">
        <f>SUM(G367:G370)</f>
        <v>8091.463</v>
      </c>
      <c r="H366" s="70">
        <f>SUM(H367:H370)</f>
        <v>8091.463</v>
      </c>
      <c r="I366" s="70">
        <f>SUM(I367:I370)</f>
        <v>7282.31</v>
      </c>
      <c r="J366" s="70">
        <f>SUM(J367:J370)</f>
        <v>809.1400000000001</v>
      </c>
      <c r="K366" s="70"/>
      <c r="L366" s="70"/>
      <c r="M366" s="79"/>
      <c r="N366" s="78"/>
      <c r="O366" s="163"/>
      <c r="P366" s="84"/>
      <c r="Q366" s="84"/>
    </row>
    <row r="367" spans="1:17" ht="117" customHeight="1">
      <c r="A367" s="103">
        <v>311</v>
      </c>
      <c r="B367" s="102" t="s">
        <v>1060</v>
      </c>
      <c r="C367" s="68" t="s">
        <v>205</v>
      </c>
      <c r="D367" s="67">
        <v>2017</v>
      </c>
      <c r="E367" s="68" t="s">
        <v>207</v>
      </c>
      <c r="F367" s="67">
        <v>4653.043</v>
      </c>
      <c r="G367" s="67">
        <v>4653.043</v>
      </c>
      <c r="H367" s="73">
        <v>4653.043</v>
      </c>
      <c r="I367" s="73">
        <v>4187.74</v>
      </c>
      <c r="J367" s="73">
        <v>465.3</v>
      </c>
      <c r="K367" s="67">
        <v>0</v>
      </c>
      <c r="L367" s="67" t="s">
        <v>1663</v>
      </c>
      <c r="M367" s="71" t="s">
        <v>204</v>
      </c>
      <c r="N367" s="68" t="s">
        <v>206</v>
      </c>
      <c r="O367" s="135" t="s">
        <v>208</v>
      </c>
      <c r="P367" s="117"/>
      <c r="Q367" s="117"/>
    </row>
    <row r="368" spans="1:17" ht="176.25" customHeight="1">
      <c r="A368" s="103">
        <v>312</v>
      </c>
      <c r="B368" s="102" t="s">
        <v>1001</v>
      </c>
      <c r="C368" s="68" t="s">
        <v>213</v>
      </c>
      <c r="D368" s="67">
        <v>2017</v>
      </c>
      <c r="E368" s="68" t="s">
        <v>216</v>
      </c>
      <c r="F368" s="67">
        <v>2479.02</v>
      </c>
      <c r="G368" s="67">
        <v>2479.02</v>
      </c>
      <c r="H368" s="73">
        <v>2479.02</v>
      </c>
      <c r="I368" s="73">
        <v>2231.11</v>
      </c>
      <c r="J368" s="73">
        <v>247.9</v>
      </c>
      <c r="K368" s="67">
        <v>0</v>
      </c>
      <c r="L368" s="67" t="s">
        <v>1663</v>
      </c>
      <c r="M368" s="71" t="s">
        <v>214</v>
      </c>
      <c r="N368" s="68" t="s">
        <v>215</v>
      </c>
      <c r="O368" s="135" t="s">
        <v>208</v>
      </c>
      <c r="P368" s="117"/>
      <c r="Q368" s="117"/>
    </row>
    <row r="369" spans="1:17" ht="356.25">
      <c r="A369" s="103">
        <v>313</v>
      </c>
      <c r="B369" s="102" t="s">
        <v>978</v>
      </c>
      <c r="C369" s="68" t="s">
        <v>217</v>
      </c>
      <c r="D369" s="67">
        <v>2017</v>
      </c>
      <c r="E369" s="68" t="s">
        <v>218</v>
      </c>
      <c r="F369" s="67">
        <v>408.4</v>
      </c>
      <c r="G369" s="67">
        <v>408.4</v>
      </c>
      <c r="H369" s="73">
        <v>408.4</v>
      </c>
      <c r="I369" s="73">
        <v>367.56</v>
      </c>
      <c r="J369" s="73">
        <v>40.84</v>
      </c>
      <c r="K369" s="67">
        <v>0</v>
      </c>
      <c r="L369" s="67" t="s">
        <v>1663</v>
      </c>
      <c r="M369" s="71" t="s">
        <v>1673</v>
      </c>
      <c r="N369" s="71" t="s">
        <v>1673</v>
      </c>
      <c r="O369" s="135" t="s">
        <v>920</v>
      </c>
      <c r="P369" s="117"/>
      <c r="Q369" s="117"/>
    </row>
    <row r="370" spans="1:17" ht="206.25">
      <c r="A370" s="103">
        <v>314</v>
      </c>
      <c r="B370" s="102" t="s">
        <v>1061</v>
      </c>
      <c r="C370" s="211" t="s">
        <v>228</v>
      </c>
      <c r="D370" s="67">
        <v>2017</v>
      </c>
      <c r="E370" s="68" t="s">
        <v>1565</v>
      </c>
      <c r="F370" s="73">
        <v>551</v>
      </c>
      <c r="G370" s="73">
        <v>551</v>
      </c>
      <c r="H370" s="73">
        <v>551</v>
      </c>
      <c r="I370" s="73">
        <v>495.9</v>
      </c>
      <c r="J370" s="73">
        <v>55.1</v>
      </c>
      <c r="K370" s="67">
        <v>0</v>
      </c>
      <c r="L370" s="67" t="s">
        <v>1663</v>
      </c>
      <c r="M370" s="71" t="s">
        <v>1673</v>
      </c>
      <c r="N370" s="71" t="s">
        <v>1673</v>
      </c>
      <c r="O370" s="212" t="s">
        <v>229</v>
      </c>
      <c r="P370" s="117"/>
      <c r="Q370" s="117"/>
    </row>
    <row r="371" spans="1:17" s="160" customFormat="1" ht="18.75">
      <c r="A371" s="273"/>
      <c r="B371" s="107"/>
      <c r="C371" s="88" t="s">
        <v>2203</v>
      </c>
      <c r="D371" s="86"/>
      <c r="E371" s="88"/>
      <c r="F371" s="95">
        <f>SUM(F372:F398)</f>
        <v>25252.159000000003</v>
      </c>
      <c r="G371" s="95">
        <f>SUM(G372:G398)</f>
        <v>25252.159000000003</v>
      </c>
      <c r="H371" s="95">
        <f>SUM(H372:H398)</f>
        <v>25252.159000000003</v>
      </c>
      <c r="I371" s="95">
        <f>SUM(I372:I398)</f>
        <v>22727.63359999999</v>
      </c>
      <c r="J371" s="95">
        <f>SUM(J372:J398)</f>
        <v>2525.2444</v>
      </c>
      <c r="K371" s="86">
        <v>0</v>
      </c>
      <c r="L371" s="86"/>
      <c r="M371" s="96"/>
      <c r="N371" s="96"/>
      <c r="O371" s="213"/>
      <c r="P371" s="162"/>
      <c r="Q371" s="162"/>
    </row>
    <row r="372" spans="1:17" ht="93.75">
      <c r="A372" s="13">
        <v>315</v>
      </c>
      <c r="B372" s="108" t="s">
        <v>1062</v>
      </c>
      <c r="C372" s="214" t="s">
        <v>1570</v>
      </c>
      <c r="D372" s="76">
        <v>2017</v>
      </c>
      <c r="E372" s="77" t="s">
        <v>1571</v>
      </c>
      <c r="F372" s="87">
        <v>388.399</v>
      </c>
      <c r="G372" s="87">
        <v>388.399</v>
      </c>
      <c r="H372" s="87">
        <v>388.399</v>
      </c>
      <c r="I372" s="87">
        <v>349.559</v>
      </c>
      <c r="J372" s="87">
        <v>38.84</v>
      </c>
      <c r="K372" s="76">
        <v>0</v>
      </c>
      <c r="L372" s="76" t="s">
        <v>2122</v>
      </c>
      <c r="M372" s="69" t="s">
        <v>1673</v>
      </c>
      <c r="N372" s="69" t="s">
        <v>1673</v>
      </c>
      <c r="O372" s="215" t="s">
        <v>1572</v>
      </c>
      <c r="P372" s="126"/>
      <c r="Q372" s="126"/>
    </row>
    <row r="373" spans="1:17" ht="131.25">
      <c r="A373" s="13">
        <v>316</v>
      </c>
      <c r="B373" s="108" t="s">
        <v>1063</v>
      </c>
      <c r="C373" s="214" t="s">
        <v>105</v>
      </c>
      <c r="D373" s="76">
        <v>2017</v>
      </c>
      <c r="E373" s="77" t="s">
        <v>1571</v>
      </c>
      <c r="F373" s="87">
        <v>342.648</v>
      </c>
      <c r="G373" s="87">
        <v>342.648</v>
      </c>
      <c r="H373" s="87">
        <v>342.648</v>
      </c>
      <c r="I373" s="87">
        <v>308.384</v>
      </c>
      <c r="J373" s="87">
        <v>34.264</v>
      </c>
      <c r="K373" s="76">
        <v>0</v>
      </c>
      <c r="L373" s="76" t="s">
        <v>2122</v>
      </c>
      <c r="M373" s="69" t="s">
        <v>1673</v>
      </c>
      <c r="N373" s="69" t="s">
        <v>1673</v>
      </c>
      <c r="O373" s="215" t="s">
        <v>106</v>
      </c>
      <c r="P373" s="126"/>
      <c r="Q373" s="126"/>
    </row>
    <row r="374" spans="1:17" ht="150">
      <c r="A374" s="13">
        <v>317</v>
      </c>
      <c r="B374" s="108" t="s">
        <v>1064</v>
      </c>
      <c r="C374" s="214" t="s">
        <v>107</v>
      </c>
      <c r="D374" s="76">
        <v>2017</v>
      </c>
      <c r="E374" s="77" t="s">
        <v>1571</v>
      </c>
      <c r="F374" s="87">
        <v>276.127</v>
      </c>
      <c r="G374" s="87">
        <v>276.127</v>
      </c>
      <c r="H374" s="87">
        <v>276.127</v>
      </c>
      <c r="I374" s="87">
        <v>248.514</v>
      </c>
      <c r="J374" s="87">
        <v>27.613</v>
      </c>
      <c r="K374" s="76">
        <v>0</v>
      </c>
      <c r="L374" s="76" t="s">
        <v>2122</v>
      </c>
      <c r="M374" s="69" t="s">
        <v>1673</v>
      </c>
      <c r="N374" s="69" t="s">
        <v>1673</v>
      </c>
      <c r="O374" s="215" t="s">
        <v>108</v>
      </c>
      <c r="P374" s="126"/>
      <c r="Q374" s="126"/>
    </row>
    <row r="375" spans="1:17" ht="150">
      <c r="A375" s="13">
        <v>318</v>
      </c>
      <c r="B375" s="108" t="s">
        <v>1065</v>
      </c>
      <c r="C375" s="214" t="s">
        <v>109</v>
      </c>
      <c r="D375" s="76">
        <v>2017</v>
      </c>
      <c r="E375" s="77" t="s">
        <v>110</v>
      </c>
      <c r="F375" s="87">
        <v>302.697</v>
      </c>
      <c r="G375" s="87">
        <v>302.697</v>
      </c>
      <c r="H375" s="87">
        <v>302.697</v>
      </c>
      <c r="I375" s="87">
        <v>272.428</v>
      </c>
      <c r="J375" s="87">
        <v>30.269</v>
      </c>
      <c r="K375" s="76">
        <v>0</v>
      </c>
      <c r="L375" s="76" t="s">
        <v>2122</v>
      </c>
      <c r="M375" s="69" t="s">
        <v>1673</v>
      </c>
      <c r="N375" s="69" t="s">
        <v>1673</v>
      </c>
      <c r="O375" s="215" t="s">
        <v>108</v>
      </c>
      <c r="P375" s="126"/>
      <c r="Q375" s="126"/>
    </row>
    <row r="376" spans="1:17" ht="150">
      <c r="A376" s="13">
        <v>319</v>
      </c>
      <c r="B376" s="108" t="s">
        <v>981</v>
      </c>
      <c r="C376" s="214" t="s">
        <v>111</v>
      </c>
      <c r="D376" s="76">
        <v>2017</v>
      </c>
      <c r="E376" s="77" t="s">
        <v>112</v>
      </c>
      <c r="F376" s="87">
        <v>816.319</v>
      </c>
      <c r="G376" s="87">
        <v>816.319</v>
      </c>
      <c r="H376" s="87">
        <v>816.319</v>
      </c>
      <c r="I376" s="87">
        <v>734.687</v>
      </c>
      <c r="J376" s="87">
        <v>81.632</v>
      </c>
      <c r="K376" s="76">
        <v>0</v>
      </c>
      <c r="L376" s="76" t="s">
        <v>2122</v>
      </c>
      <c r="M376" s="69" t="s">
        <v>113</v>
      </c>
      <c r="N376" s="69" t="s">
        <v>114</v>
      </c>
      <c r="O376" s="215" t="s">
        <v>108</v>
      </c>
      <c r="P376" s="126"/>
      <c r="Q376" s="126"/>
    </row>
    <row r="377" spans="1:17" ht="150">
      <c r="A377" s="13">
        <v>320</v>
      </c>
      <c r="B377" s="108" t="s">
        <v>1066</v>
      </c>
      <c r="C377" s="214" t="s">
        <v>115</v>
      </c>
      <c r="D377" s="76">
        <v>2017</v>
      </c>
      <c r="E377" s="77" t="s">
        <v>1571</v>
      </c>
      <c r="F377" s="87">
        <v>284.037</v>
      </c>
      <c r="G377" s="87">
        <v>284.037</v>
      </c>
      <c r="H377" s="87">
        <v>284.037</v>
      </c>
      <c r="I377" s="87">
        <v>255.633</v>
      </c>
      <c r="J377" s="87">
        <v>28.404</v>
      </c>
      <c r="K377" s="76">
        <v>0</v>
      </c>
      <c r="L377" s="76" t="s">
        <v>2122</v>
      </c>
      <c r="M377" s="69" t="s">
        <v>1673</v>
      </c>
      <c r="N377" s="69" t="s">
        <v>1673</v>
      </c>
      <c r="O377" s="215" t="s">
        <v>108</v>
      </c>
      <c r="P377" s="126"/>
      <c r="Q377" s="126"/>
    </row>
    <row r="378" spans="1:17" ht="150">
      <c r="A378" s="13">
        <v>321</v>
      </c>
      <c r="B378" s="108" t="s">
        <v>1067</v>
      </c>
      <c r="C378" s="214" t="s">
        <v>116</v>
      </c>
      <c r="D378" s="76">
        <v>2017</v>
      </c>
      <c r="E378" s="77" t="s">
        <v>1571</v>
      </c>
      <c r="F378" s="87">
        <v>199.546</v>
      </c>
      <c r="G378" s="87">
        <v>199.546</v>
      </c>
      <c r="H378" s="87">
        <v>199.546</v>
      </c>
      <c r="I378" s="87">
        <v>179.591</v>
      </c>
      <c r="J378" s="87">
        <v>19.955</v>
      </c>
      <c r="K378" s="76">
        <v>0</v>
      </c>
      <c r="L378" s="76" t="s">
        <v>2122</v>
      </c>
      <c r="M378" s="69" t="s">
        <v>1673</v>
      </c>
      <c r="N378" s="69" t="s">
        <v>1673</v>
      </c>
      <c r="O378" s="215" t="s">
        <v>108</v>
      </c>
      <c r="P378" s="126"/>
      <c r="Q378" s="126"/>
    </row>
    <row r="379" spans="1:17" ht="150">
      <c r="A379" s="13">
        <v>322</v>
      </c>
      <c r="B379" s="108" t="s">
        <v>1068</v>
      </c>
      <c r="C379" s="214" t="s">
        <v>117</v>
      </c>
      <c r="D379" s="76">
        <v>2017</v>
      </c>
      <c r="E379" s="77" t="s">
        <v>1319</v>
      </c>
      <c r="F379" s="87">
        <v>1619.159</v>
      </c>
      <c r="G379" s="87">
        <v>1619.159</v>
      </c>
      <c r="H379" s="87">
        <v>1619.159</v>
      </c>
      <c r="I379" s="87">
        <v>1457.243</v>
      </c>
      <c r="J379" s="87">
        <v>161.916</v>
      </c>
      <c r="K379" s="76">
        <v>0</v>
      </c>
      <c r="L379" s="76" t="s">
        <v>2122</v>
      </c>
      <c r="M379" s="69" t="s">
        <v>1320</v>
      </c>
      <c r="N379" s="69" t="s">
        <v>1321</v>
      </c>
      <c r="O379" s="215" t="s">
        <v>1322</v>
      </c>
      <c r="P379" s="126"/>
      <c r="Q379" s="126"/>
    </row>
    <row r="380" spans="1:17" ht="318.75">
      <c r="A380" s="13">
        <v>323</v>
      </c>
      <c r="B380" s="108" t="s">
        <v>1002</v>
      </c>
      <c r="C380" s="214" t="s">
        <v>1323</v>
      </c>
      <c r="D380" s="76">
        <v>2017</v>
      </c>
      <c r="E380" s="77" t="s">
        <v>1324</v>
      </c>
      <c r="F380" s="87">
        <v>435.161</v>
      </c>
      <c r="G380" s="87">
        <v>435.161</v>
      </c>
      <c r="H380" s="87">
        <v>435.161</v>
      </c>
      <c r="I380" s="87">
        <v>391.6449</v>
      </c>
      <c r="J380" s="87">
        <v>43.5161</v>
      </c>
      <c r="K380" s="76">
        <v>0</v>
      </c>
      <c r="L380" s="76" t="s">
        <v>2122</v>
      </c>
      <c r="M380" s="69" t="s">
        <v>1325</v>
      </c>
      <c r="N380" s="69" t="s">
        <v>1326</v>
      </c>
      <c r="O380" s="215" t="s">
        <v>1327</v>
      </c>
      <c r="P380" s="126"/>
      <c r="Q380" s="126"/>
    </row>
    <row r="381" spans="1:17" ht="318.75">
      <c r="A381" s="13">
        <v>324</v>
      </c>
      <c r="B381" s="108" t="s">
        <v>1003</v>
      </c>
      <c r="C381" s="214" t="s">
        <v>1328</v>
      </c>
      <c r="D381" s="76">
        <v>2017</v>
      </c>
      <c r="E381" s="77" t="s">
        <v>1329</v>
      </c>
      <c r="F381" s="87">
        <v>2691.791</v>
      </c>
      <c r="G381" s="87">
        <v>2691.791</v>
      </c>
      <c r="H381" s="87">
        <v>2691.791</v>
      </c>
      <c r="I381" s="87">
        <v>2422.6119</v>
      </c>
      <c r="J381" s="87">
        <v>269.1791</v>
      </c>
      <c r="K381" s="76">
        <v>0</v>
      </c>
      <c r="L381" s="76" t="s">
        <v>2122</v>
      </c>
      <c r="M381" s="69" t="s">
        <v>1330</v>
      </c>
      <c r="N381" s="69" t="s">
        <v>1331</v>
      </c>
      <c r="O381" s="215" t="s">
        <v>1327</v>
      </c>
      <c r="P381" s="126"/>
      <c r="Q381" s="126"/>
    </row>
    <row r="382" spans="1:17" ht="300">
      <c r="A382" s="13">
        <v>325</v>
      </c>
      <c r="B382" s="108" t="s">
        <v>979</v>
      </c>
      <c r="C382" s="214" t="s">
        <v>1332</v>
      </c>
      <c r="D382" s="76">
        <v>2017</v>
      </c>
      <c r="E382" s="77" t="s">
        <v>1333</v>
      </c>
      <c r="F382" s="87">
        <v>1289.478</v>
      </c>
      <c r="G382" s="87">
        <v>1289.478</v>
      </c>
      <c r="H382" s="87">
        <v>1289.478</v>
      </c>
      <c r="I382" s="87">
        <v>1160.53</v>
      </c>
      <c r="J382" s="87">
        <v>128.948</v>
      </c>
      <c r="K382" s="76">
        <v>0</v>
      </c>
      <c r="L382" s="76" t="s">
        <v>2122</v>
      </c>
      <c r="M382" s="69" t="s">
        <v>1334</v>
      </c>
      <c r="N382" s="69" t="s">
        <v>1335</v>
      </c>
      <c r="O382" s="215" t="s">
        <v>1336</v>
      </c>
      <c r="P382" s="126"/>
      <c r="Q382" s="126"/>
    </row>
    <row r="383" spans="1:17" ht="300">
      <c r="A383" s="13">
        <v>326</v>
      </c>
      <c r="B383" s="108" t="s">
        <v>980</v>
      </c>
      <c r="C383" s="214" t="s">
        <v>1337</v>
      </c>
      <c r="D383" s="76">
        <v>2017</v>
      </c>
      <c r="E383" s="77" t="s">
        <v>1338</v>
      </c>
      <c r="F383" s="87">
        <v>4000</v>
      </c>
      <c r="G383" s="87">
        <v>4000</v>
      </c>
      <c r="H383" s="87">
        <v>4000</v>
      </c>
      <c r="I383" s="87">
        <v>3600</v>
      </c>
      <c r="J383" s="87">
        <v>400</v>
      </c>
      <c r="K383" s="76">
        <v>0</v>
      </c>
      <c r="L383" s="76" t="s">
        <v>2122</v>
      </c>
      <c r="M383" s="69" t="s">
        <v>1673</v>
      </c>
      <c r="N383" s="69" t="s">
        <v>1673</v>
      </c>
      <c r="O383" s="215" t="s">
        <v>1339</v>
      </c>
      <c r="P383" s="126"/>
      <c r="Q383" s="126"/>
    </row>
    <row r="384" spans="1:17" ht="393.75">
      <c r="A384" s="13">
        <v>327</v>
      </c>
      <c r="B384" s="108" t="s">
        <v>1069</v>
      </c>
      <c r="C384" s="214" t="s">
        <v>1340</v>
      </c>
      <c r="D384" s="76">
        <v>2017</v>
      </c>
      <c r="E384" s="77" t="s">
        <v>1341</v>
      </c>
      <c r="F384" s="87">
        <v>1680</v>
      </c>
      <c r="G384" s="87">
        <v>1680</v>
      </c>
      <c r="H384" s="87">
        <v>1680</v>
      </c>
      <c r="I384" s="87">
        <v>1512</v>
      </c>
      <c r="J384" s="87">
        <v>168</v>
      </c>
      <c r="K384" s="76">
        <v>0</v>
      </c>
      <c r="L384" s="76" t="s">
        <v>2122</v>
      </c>
      <c r="M384" s="69" t="s">
        <v>1673</v>
      </c>
      <c r="N384" s="69" t="s">
        <v>1673</v>
      </c>
      <c r="O384" s="215" t="s">
        <v>1342</v>
      </c>
      <c r="P384" s="126"/>
      <c r="Q384" s="126"/>
    </row>
    <row r="385" spans="1:17" ht="337.5">
      <c r="A385" s="13">
        <v>328</v>
      </c>
      <c r="B385" s="108" t="s">
        <v>1004</v>
      </c>
      <c r="C385" s="214" t="s">
        <v>1343</v>
      </c>
      <c r="D385" s="76">
        <v>2017</v>
      </c>
      <c r="E385" s="77" t="s">
        <v>1344</v>
      </c>
      <c r="F385" s="87">
        <v>767.772</v>
      </c>
      <c r="G385" s="87">
        <v>767.772</v>
      </c>
      <c r="H385" s="87">
        <v>767.772</v>
      </c>
      <c r="I385" s="87">
        <v>690.9948</v>
      </c>
      <c r="J385" s="87">
        <v>76.7772</v>
      </c>
      <c r="K385" s="76">
        <v>0</v>
      </c>
      <c r="L385" s="76" t="s">
        <v>2122</v>
      </c>
      <c r="M385" s="69" t="s">
        <v>1345</v>
      </c>
      <c r="N385" s="69" t="s">
        <v>1346</v>
      </c>
      <c r="O385" s="215" t="s">
        <v>1347</v>
      </c>
      <c r="P385" s="126"/>
      <c r="Q385" s="126"/>
    </row>
    <row r="386" spans="1:17" ht="150">
      <c r="A386" s="13">
        <v>329</v>
      </c>
      <c r="B386" s="108" t="s">
        <v>1070</v>
      </c>
      <c r="C386" s="214" t="s">
        <v>1348</v>
      </c>
      <c r="D386" s="76">
        <v>2017</v>
      </c>
      <c r="E386" s="77" t="s">
        <v>1571</v>
      </c>
      <c r="F386" s="87">
        <v>226.775</v>
      </c>
      <c r="G386" s="87">
        <v>226.775</v>
      </c>
      <c r="H386" s="87">
        <v>226.775</v>
      </c>
      <c r="I386" s="87">
        <v>204.098</v>
      </c>
      <c r="J386" s="87">
        <v>22.677</v>
      </c>
      <c r="K386" s="76">
        <v>0</v>
      </c>
      <c r="L386" s="76" t="s">
        <v>2122</v>
      </c>
      <c r="M386" s="69" t="s">
        <v>1673</v>
      </c>
      <c r="N386" s="69" t="s">
        <v>1673</v>
      </c>
      <c r="O386" s="215" t="s">
        <v>108</v>
      </c>
      <c r="P386" s="126"/>
      <c r="Q386" s="126"/>
    </row>
    <row r="387" spans="1:17" ht="243.75">
      <c r="A387" s="13">
        <v>330</v>
      </c>
      <c r="B387" s="108" t="s">
        <v>982</v>
      </c>
      <c r="C387" s="214" t="s">
        <v>1349</v>
      </c>
      <c r="D387" s="76">
        <v>2017</v>
      </c>
      <c r="E387" s="77" t="s">
        <v>1350</v>
      </c>
      <c r="F387" s="87">
        <v>364.001</v>
      </c>
      <c r="G387" s="87">
        <v>364.001</v>
      </c>
      <c r="H387" s="87">
        <v>364.001</v>
      </c>
      <c r="I387" s="87">
        <v>327.601</v>
      </c>
      <c r="J387" s="87">
        <v>36.4</v>
      </c>
      <c r="K387" s="76">
        <v>0</v>
      </c>
      <c r="L387" s="76" t="s">
        <v>2122</v>
      </c>
      <c r="M387" s="69" t="s">
        <v>1351</v>
      </c>
      <c r="N387" s="69" t="s">
        <v>1352</v>
      </c>
      <c r="O387" s="215" t="s">
        <v>1353</v>
      </c>
      <c r="P387" s="126"/>
      <c r="Q387" s="126"/>
    </row>
    <row r="388" spans="1:17" ht="262.5">
      <c r="A388" s="13">
        <v>331</v>
      </c>
      <c r="B388" s="108" t="s">
        <v>983</v>
      </c>
      <c r="C388" s="214" t="s">
        <v>1354</v>
      </c>
      <c r="D388" s="76">
        <v>2017</v>
      </c>
      <c r="E388" s="77" t="s">
        <v>1355</v>
      </c>
      <c r="F388" s="87">
        <v>4831.878</v>
      </c>
      <c r="G388" s="87">
        <v>4831.878</v>
      </c>
      <c r="H388" s="87">
        <v>4831.878</v>
      </c>
      <c r="I388" s="87">
        <v>4348.69</v>
      </c>
      <c r="J388" s="87">
        <v>483.188</v>
      </c>
      <c r="K388" s="76">
        <v>0</v>
      </c>
      <c r="L388" s="76" t="s">
        <v>2122</v>
      </c>
      <c r="M388" s="69" t="s">
        <v>1356</v>
      </c>
      <c r="N388" s="69" t="s">
        <v>1357</v>
      </c>
      <c r="O388" s="215" t="s">
        <v>1358</v>
      </c>
      <c r="P388" s="126"/>
      <c r="Q388" s="126"/>
    </row>
    <row r="389" spans="1:17" ht="281.25">
      <c r="A389" s="13">
        <v>332</v>
      </c>
      <c r="B389" s="108" t="s">
        <v>984</v>
      </c>
      <c r="C389" s="214" t="s">
        <v>1359</v>
      </c>
      <c r="D389" s="76">
        <v>2017</v>
      </c>
      <c r="E389" s="77" t="s">
        <v>1360</v>
      </c>
      <c r="F389" s="87">
        <v>1050.588</v>
      </c>
      <c r="G389" s="87">
        <v>1050.588</v>
      </c>
      <c r="H389" s="87">
        <v>1050.588</v>
      </c>
      <c r="I389" s="87">
        <v>945.529</v>
      </c>
      <c r="J389" s="87">
        <v>105.059</v>
      </c>
      <c r="K389" s="76">
        <v>0</v>
      </c>
      <c r="L389" s="76" t="s">
        <v>2122</v>
      </c>
      <c r="M389" s="69" t="s">
        <v>1673</v>
      </c>
      <c r="N389" s="69" t="s">
        <v>1673</v>
      </c>
      <c r="O389" s="215" t="s">
        <v>1361</v>
      </c>
      <c r="P389" s="126"/>
      <c r="Q389" s="126"/>
    </row>
    <row r="390" spans="1:17" ht="225">
      <c r="A390" s="13">
        <v>333</v>
      </c>
      <c r="B390" s="108" t="s">
        <v>1071</v>
      </c>
      <c r="C390" s="214" t="s">
        <v>1362</v>
      </c>
      <c r="D390" s="76">
        <v>2017</v>
      </c>
      <c r="E390" s="77" t="s">
        <v>1363</v>
      </c>
      <c r="F390" s="87">
        <v>850.507</v>
      </c>
      <c r="G390" s="87">
        <v>850.507</v>
      </c>
      <c r="H390" s="87">
        <v>850.507</v>
      </c>
      <c r="I390" s="87">
        <v>765.457</v>
      </c>
      <c r="J390" s="87">
        <v>85.05</v>
      </c>
      <c r="K390" s="76">
        <v>0</v>
      </c>
      <c r="L390" s="76" t="s">
        <v>2122</v>
      </c>
      <c r="M390" s="69" t="s">
        <v>1364</v>
      </c>
      <c r="N390" s="69" t="s">
        <v>1365</v>
      </c>
      <c r="O390" s="215" t="s">
        <v>1366</v>
      </c>
      <c r="P390" s="126"/>
      <c r="Q390" s="126"/>
    </row>
    <row r="391" spans="1:17" ht="150">
      <c r="A391" s="13">
        <v>334</v>
      </c>
      <c r="B391" s="108" t="s">
        <v>1072</v>
      </c>
      <c r="C391" s="214" t="s">
        <v>1367</v>
      </c>
      <c r="D391" s="76">
        <v>2017</v>
      </c>
      <c r="E391" s="77" t="s">
        <v>1571</v>
      </c>
      <c r="F391" s="87">
        <v>243.465</v>
      </c>
      <c r="G391" s="87">
        <v>243.465</v>
      </c>
      <c r="H391" s="87">
        <v>243.465</v>
      </c>
      <c r="I391" s="87">
        <v>219.119</v>
      </c>
      <c r="J391" s="87">
        <v>24.346</v>
      </c>
      <c r="K391" s="76">
        <v>0</v>
      </c>
      <c r="L391" s="76" t="s">
        <v>2122</v>
      </c>
      <c r="M391" s="69" t="s">
        <v>1673</v>
      </c>
      <c r="N391" s="69" t="s">
        <v>1673</v>
      </c>
      <c r="O391" s="215" t="s">
        <v>108</v>
      </c>
      <c r="P391" s="126"/>
      <c r="Q391" s="126"/>
    </row>
    <row r="392" spans="1:17" ht="150">
      <c r="A392" s="13">
        <v>335</v>
      </c>
      <c r="B392" s="108" t="s">
        <v>985</v>
      </c>
      <c r="C392" s="214" t="s">
        <v>1368</v>
      </c>
      <c r="D392" s="76">
        <v>2017</v>
      </c>
      <c r="E392" s="77" t="s">
        <v>1369</v>
      </c>
      <c r="F392" s="87">
        <v>561.6</v>
      </c>
      <c r="G392" s="87">
        <v>561.6</v>
      </c>
      <c r="H392" s="87">
        <v>561.6</v>
      </c>
      <c r="I392" s="87">
        <v>505.44</v>
      </c>
      <c r="J392" s="87">
        <v>56.16</v>
      </c>
      <c r="K392" s="76">
        <v>0</v>
      </c>
      <c r="L392" s="76" t="s">
        <v>2122</v>
      </c>
      <c r="M392" s="69" t="s">
        <v>1370</v>
      </c>
      <c r="N392" s="69" t="s">
        <v>1371</v>
      </c>
      <c r="O392" s="215" t="s">
        <v>108</v>
      </c>
      <c r="P392" s="126"/>
      <c r="Q392" s="126"/>
    </row>
    <row r="393" spans="1:17" ht="150">
      <c r="A393" s="13">
        <v>336</v>
      </c>
      <c r="B393" s="108" t="s">
        <v>1073</v>
      </c>
      <c r="C393" s="214" t="s">
        <v>1372</v>
      </c>
      <c r="D393" s="76">
        <v>2017</v>
      </c>
      <c r="E393" s="77" t="s">
        <v>1571</v>
      </c>
      <c r="F393" s="87">
        <v>221.955</v>
      </c>
      <c r="G393" s="87">
        <v>221.955</v>
      </c>
      <c r="H393" s="87">
        <v>221.955</v>
      </c>
      <c r="I393" s="87">
        <v>199.76</v>
      </c>
      <c r="J393" s="87">
        <v>22.195</v>
      </c>
      <c r="K393" s="76">
        <v>0</v>
      </c>
      <c r="L393" s="76" t="s">
        <v>2122</v>
      </c>
      <c r="M393" s="69" t="s">
        <v>1673</v>
      </c>
      <c r="N393" s="69" t="s">
        <v>1673</v>
      </c>
      <c r="O393" s="215" t="s">
        <v>108</v>
      </c>
      <c r="P393" s="126"/>
      <c r="Q393" s="126"/>
    </row>
    <row r="394" spans="1:17" ht="150">
      <c r="A394" s="13">
        <v>337</v>
      </c>
      <c r="B394" s="108" t="s">
        <v>1074</v>
      </c>
      <c r="C394" s="214" t="s">
        <v>1373</v>
      </c>
      <c r="D394" s="76">
        <v>2017</v>
      </c>
      <c r="E394" s="77" t="s">
        <v>1571</v>
      </c>
      <c r="F394" s="87">
        <v>301.9</v>
      </c>
      <c r="G394" s="87">
        <v>301.9</v>
      </c>
      <c r="H394" s="87">
        <v>301.9</v>
      </c>
      <c r="I394" s="87">
        <v>271.71</v>
      </c>
      <c r="J394" s="87">
        <v>30.19</v>
      </c>
      <c r="K394" s="76">
        <v>0</v>
      </c>
      <c r="L394" s="76" t="s">
        <v>2122</v>
      </c>
      <c r="M394" s="69" t="s">
        <v>1673</v>
      </c>
      <c r="N394" s="69" t="s">
        <v>1673</v>
      </c>
      <c r="O394" s="215" t="s">
        <v>108</v>
      </c>
      <c r="P394" s="126"/>
      <c r="Q394" s="126"/>
    </row>
    <row r="395" spans="1:17" ht="150">
      <c r="A395" s="13">
        <v>338</v>
      </c>
      <c r="B395" s="108" t="s">
        <v>1075</v>
      </c>
      <c r="C395" s="214" t="s">
        <v>1374</v>
      </c>
      <c r="D395" s="76">
        <v>2017</v>
      </c>
      <c r="E395" s="77" t="s">
        <v>1571</v>
      </c>
      <c r="F395" s="87">
        <v>226.317</v>
      </c>
      <c r="G395" s="87">
        <v>226.317</v>
      </c>
      <c r="H395" s="87">
        <v>226.317</v>
      </c>
      <c r="I395" s="87">
        <v>203.685</v>
      </c>
      <c r="J395" s="87">
        <v>22.632</v>
      </c>
      <c r="K395" s="76">
        <v>0</v>
      </c>
      <c r="L395" s="76" t="s">
        <v>2122</v>
      </c>
      <c r="M395" s="69" t="s">
        <v>1673</v>
      </c>
      <c r="N395" s="69" t="s">
        <v>1673</v>
      </c>
      <c r="O395" s="215" t="s">
        <v>108</v>
      </c>
      <c r="P395" s="126"/>
      <c r="Q395" s="126"/>
    </row>
    <row r="396" spans="1:17" ht="206.25">
      <c r="A396" s="13">
        <v>339</v>
      </c>
      <c r="B396" s="108" t="s">
        <v>1076</v>
      </c>
      <c r="C396" s="214" t="s">
        <v>1375</v>
      </c>
      <c r="D396" s="76">
        <v>2017</v>
      </c>
      <c r="E396" s="77" t="s">
        <v>1376</v>
      </c>
      <c r="F396" s="87">
        <v>470.254</v>
      </c>
      <c r="G396" s="87">
        <v>470.254</v>
      </c>
      <c r="H396" s="87">
        <v>470.254</v>
      </c>
      <c r="I396" s="87">
        <v>423.228</v>
      </c>
      <c r="J396" s="87">
        <v>47.026</v>
      </c>
      <c r="K396" s="76">
        <v>0</v>
      </c>
      <c r="L396" s="76" t="s">
        <v>2122</v>
      </c>
      <c r="M396" s="69" t="s">
        <v>1673</v>
      </c>
      <c r="N396" s="69" t="s">
        <v>1673</v>
      </c>
      <c r="O396" s="215" t="s">
        <v>108</v>
      </c>
      <c r="P396" s="126"/>
      <c r="Q396" s="126"/>
    </row>
    <row r="397" spans="1:17" ht="150">
      <c r="A397" s="13">
        <v>340</v>
      </c>
      <c r="B397" s="108" t="s">
        <v>1077</v>
      </c>
      <c r="C397" s="214" t="s">
        <v>1377</v>
      </c>
      <c r="D397" s="76">
        <v>2017</v>
      </c>
      <c r="E397" s="77" t="s">
        <v>1571</v>
      </c>
      <c r="F397" s="87">
        <v>396.703</v>
      </c>
      <c r="G397" s="87">
        <v>396.703</v>
      </c>
      <c r="H397" s="87">
        <v>396.703</v>
      </c>
      <c r="I397" s="87">
        <v>357.003</v>
      </c>
      <c r="J397" s="87">
        <v>39.7</v>
      </c>
      <c r="K397" s="76">
        <v>0</v>
      </c>
      <c r="L397" s="76" t="s">
        <v>2122</v>
      </c>
      <c r="M397" s="69" t="s">
        <v>1673</v>
      </c>
      <c r="N397" s="69" t="s">
        <v>1673</v>
      </c>
      <c r="O397" s="215" t="s">
        <v>108</v>
      </c>
      <c r="P397" s="126"/>
      <c r="Q397" s="126"/>
    </row>
    <row r="398" spans="1:17" ht="150">
      <c r="A398" s="13">
        <v>341</v>
      </c>
      <c r="B398" s="108" t="s">
        <v>1078</v>
      </c>
      <c r="C398" s="214" t="s">
        <v>1378</v>
      </c>
      <c r="D398" s="76">
        <v>2017</v>
      </c>
      <c r="E398" s="77" t="s">
        <v>1571</v>
      </c>
      <c r="F398" s="87">
        <v>413.082</v>
      </c>
      <c r="G398" s="87">
        <v>413.082</v>
      </c>
      <c r="H398" s="87">
        <v>413.082</v>
      </c>
      <c r="I398" s="87">
        <v>372.493</v>
      </c>
      <c r="J398" s="87">
        <v>41.308</v>
      </c>
      <c r="K398" s="76">
        <v>0</v>
      </c>
      <c r="L398" s="76" t="s">
        <v>2122</v>
      </c>
      <c r="M398" s="69" t="s">
        <v>1673</v>
      </c>
      <c r="N398" s="69" t="s">
        <v>1673</v>
      </c>
      <c r="O398" s="215" t="s">
        <v>108</v>
      </c>
      <c r="P398" s="126"/>
      <c r="Q398" s="126"/>
    </row>
    <row r="399" spans="1:17" s="83" customFormat="1" ht="18.75">
      <c r="A399" s="113"/>
      <c r="B399" s="104"/>
      <c r="C399" s="78" t="s">
        <v>1917</v>
      </c>
      <c r="D399" s="70"/>
      <c r="E399" s="78"/>
      <c r="F399" s="70">
        <f>F400</f>
        <v>1122.862</v>
      </c>
      <c r="G399" s="70">
        <f>G400</f>
        <v>1122.862</v>
      </c>
      <c r="H399" s="70">
        <f>H400</f>
        <v>1122.862</v>
      </c>
      <c r="I399" s="70">
        <f>I400</f>
        <v>1010.5758000000001</v>
      </c>
      <c r="J399" s="70">
        <f>J400</f>
        <v>112.28620000000001</v>
      </c>
      <c r="K399" s="70"/>
      <c r="L399" s="70"/>
      <c r="M399" s="79"/>
      <c r="N399" s="78"/>
      <c r="O399" s="216"/>
      <c r="P399" s="84"/>
      <c r="Q399" s="84"/>
    </row>
    <row r="400" spans="1:17" ht="135.75" customHeight="1">
      <c r="A400" s="103">
        <v>342</v>
      </c>
      <c r="B400" s="102" t="s">
        <v>1079</v>
      </c>
      <c r="C400" s="211" t="s">
        <v>1560</v>
      </c>
      <c r="D400" s="67">
        <v>2017</v>
      </c>
      <c r="E400" s="68" t="s">
        <v>1561</v>
      </c>
      <c r="F400" s="67">
        <v>1122.862</v>
      </c>
      <c r="G400" s="67">
        <v>1122.862</v>
      </c>
      <c r="H400" s="67">
        <v>1122.862</v>
      </c>
      <c r="I400" s="67">
        <f>H400*0.9</f>
        <v>1010.5758000000001</v>
      </c>
      <c r="J400" s="67">
        <f>H400*0.1</f>
        <v>112.28620000000001</v>
      </c>
      <c r="K400" s="67">
        <v>0</v>
      </c>
      <c r="L400" s="67" t="s">
        <v>1663</v>
      </c>
      <c r="M400" s="71" t="s">
        <v>1562</v>
      </c>
      <c r="N400" s="68" t="s">
        <v>1563</v>
      </c>
      <c r="O400" s="135" t="s">
        <v>1564</v>
      </c>
      <c r="P400" s="117"/>
      <c r="Q400" s="117"/>
    </row>
    <row r="401" spans="1:17" s="83" customFormat="1" ht="27" customHeight="1">
      <c r="A401" s="113"/>
      <c r="B401" s="104"/>
      <c r="C401" s="78" t="s">
        <v>1586</v>
      </c>
      <c r="D401" s="70"/>
      <c r="E401" s="78"/>
      <c r="F401" s="70">
        <f>SUM(F402:F410)</f>
        <v>53552.55699999999</v>
      </c>
      <c r="G401" s="70">
        <f>SUM(G402:G410)</f>
        <v>51156.465</v>
      </c>
      <c r="H401" s="70">
        <f>SUM(H402:H410)</f>
        <v>51156.464</v>
      </c>
      <c r="I401" s="70">
        <f>SUM(I402:I410)</f>
        <v>46041.118</v>
      </c>
      <c r="J401" s="70">
        <f>SUM(J402:J410)</f>
        <v>5115.645</v>
      </c>
      <c r="K401" s="70"/>
      <c r="L401" s="70"/>
      <c r="M401" s="79"/>
      <c r="N401" s="78"/>
      <c r="O401" s="210"/>
      <c r="P401" s="84"/>
      <c r="Q401" s="84"/>
    </row>
    <row r="402" spans="1:17" ht="135.75" customHeight="1">
      <c r="A402" s="103">
        <v>343</v>
      </c>
      <c r="B402" s="102" t="s">
        <v>1080</v>
      </c>
      <c r="C402" s="68" t="s">
        <v>147</v>
      </c>
      <c r="D402" s="67" t="s">
        <v>1821</v>
      </c>
      <c r="E402" s="68" t="s">
        <v>156</v>
      </c>
      <c r="F402" s="73">
        <v>2260</v>
      </c>
      <c r="G402" s="67">
        <v>2070.429</v>
      </c>
      <c r="H402" s="67">
        <v>2070.429</v>
      </c>
      <c r="I402" s="67">
        <v>1863.386</v>
      </c>
      <c r="J402" s="67">
        <v>207.043</v>
      </c>
      <c r="K402" s="67">
        <v>0</v>
      </c>
      <c r="L402" s="67" t="s">
        <v>1663</v>
      </c>
      <c r="M402" s="69" t="s">
        <v>148</v>
      </c>
      <c r="N402" s="68" t="s">
        <v>152</v>
      </c>
      <c r="O402" s="135" t="s">
        <v>149</v>
      </c>
      <c r="P402" s="117"/>
      <c r="Q402" s="117"/>
    </row>
    <row r="403" spans="1:17" ht="135.75" customHeight="1">
      <c r="A403" s="103">
        <v>344</v>
      </c>
      <c r="B403" s="102" t="s">
        <v>1081</v>
      </c>
      <c r="C403" s="217" t="s">
        <v>150</v>
      </c>
      <c r="D403" s="67" t="s">
        <v>1821</v>
      </c>
      <c r="E403" s="68" t="s">
        <v>157</v>
      </c>
      <c r="F403" s="73">
        <v>1710</v>
      </c>
      <c r="G403" s="67">
        <v>926.071</v>
      </c>
      <c r="H403" s="67">
        <v>926.071</v>
      </c>
      <c r="I403" s="67">
        <v>833.464</v>
      </c>
      <c r="J403" s="67">
        <v>92.607</v>
      </c>
      <c r="K403" s="67">
        <v>0</v>
      </c>
      <c r="L403" s="67" t="s">
        <v>1663</v>
      </c>
      <c r="M403" s="69" t="s">
        <v>151</v>
      </c>
      <c r="N403" s="68" t="s">
        <v>153</v>
      </c>
      <c r="O403" s="135" t="s">
        <v>149</v>
      </c>
      <c r="P403" s="117"/>
      <c r="Q403" s="117"/>
    </row>
    <row r="404" spans="1:17" ht="296.25" customHeight="1">
      <c r="A404" s="103">
        <v>345</v>
      </c>
      <c r="B404" s="102" t="s">
        <v>1005</v>
      </c>
      <c r="C404" s="68" t="s">
        <v>154</v>
      </c>
      <c r="D404" s="76" t="s">
        <v>1821</v>
      </c>
      <c r="E404" s="77">
        <v>360</v>
      </c>
      <c r="F404" s="76">
        <v>4468.829</v>
      </c>
      <c r="G404" s="76">
        <v>3046.237</v>
      </c>
      <c r="H404" s="76">
        <v>3046.237</v>
      </c>
      <c r="I404" s="76">
        <v>2741.613</v>
      </c>
      <c r="J404" s="76">
        <v>304.624</v>
      </c>
      <c r="K404" s="76">
        <v>0</v>
      </c>
      <c r="L404" s="76" t="s">
        <v>1663</v>
      </c>
      <c r="M404" s="140" t="s">
        <v>155</v>
      </c>
      <c r="N404" s="77" t="s">
        <v>159</v>
      </c>
      <c r="O404" s="218" t="s">
        <v>1292</v>
      </c>
      <c r="P404" s="117"/>
      <c r="Q404" s="117"/>
    </row>
    <row r="405" spans="1:17" ht="296.25" customHeight="1">
      <c r="A405" s="103">
        <v>346</v>
      </c>
      <c r="B405" s="109" t="s">
        <v>1082</v>
      </c>
      <c r="C405" s="68" t="s">
        <v>186</v>
      </c>
      <c r="D405" s="76">
        <v>2017</v>
      </c>
      <c r="E405" s="77" t="s">
        <v>187</v>
      </c>
      <c r="F405" s="76">
        <v>4180.265</v>
      </c>
      <c r="G405" s="76">
        <v>4180.265</v>
      </c>
      <c r="H405" s="76">
        <v>4180.265</v>
      </c>
      <c r="I405" s="76">
        <v>3762.239</v>
      </c>
      <c r="J405" s="76">
        <v>418.026</v>
      </c>
      <c r="K405" s="76">
        <v>0</v>
      </c>
      <c r="L405" s="76" t="s">
        <v>2122</v>
      </c>
      <c r="M405" s="140" t="s">
        <v>188</v>
      </c>
      <c r="N405" s="77" t="s">
        <v>189</v>
      </c>
      <c r="O405" s="219" t="s">
        <v>190</v>
      </c>
      <c r="P405" s="117"/>
      <c r="Q405" s="117"/>
    </row>
    <row r="406" spans="1:17" ht="177" customHeight="1">
      <c r="A406" s="103">
        <v>347</v>
      </c>
      <c r="B406" s="109" t="s">
        <v>1083</v>
      </c>
      <c r="C406" s="223" t="s">
        <v>191</v>
      </c>
      <c r="D406" s="76">
        <v>2017</v>
      </c>
      <c r="E406" s="77" t="s">
        <v>192</v>
      </c>
      <c r="F406" s="76">
        <v>518.242</v>
      </c>
      <c r="G406" s="76">
        <v>518.242</v>
      </c>
      <c r="H406" s="76">
        <v>518.242</v>
      </c>
      <c r="I406" s="76">
        <v>466.718</v>
      </c>
      <c r="J406" s="76">
        <v>51.824</v>
      </c>
      <c r="K406" s="76">
        <v>0</v>
      </c>
      <c r="L406" s="76" t="s">
        <v>2122</v>
      </c>
      <c r="M406" s="140" t="s">
        <v>193</v>
      </c>
      <c r="N406" s="77" t="s">
        <v>194</v>
      </c>
      <c r="O406" s="219" t="s">
        <v>190</v>
      </c>
      <c r="P406" s="117"/>
      <c r="Q406" s="117"/>
    </row>
    <row r="407" spans="1:17" ht="177" customHeight="1">
      <c r="A407" s="103">
        <v>348</v>
      </c>
      <c r="B407" s="109" t="s">
        <v>1084</v>
      </c>
      <c r="C407" s="68" t="s">
        <v>1587</v>
      </c>
      <c r="D407" s="76">
        <v>2017</v>
      </c>
      <c r="E407" s="77" t="s">
        <v>1588</v>
      </c>
      <c r="F407" s="76">
        <v>9328.066</v>
      </c>
      <c r="G407" s="76">
        <v>9328.066</v>
      </c>
      <c r="H407" s="76">
        <v>9328.066</v>
      </c>
      <c r="I407" s="76">
        <v>8395.259</v>
      </c>
      <c r="J407" s="76">
        <v>932.806</v>
      </c>
      <c r="K407" s="76">
        <v>0</v>
      </c>
      <c r="L407" s="76" t="s">
        <v>1785</v>
      </c>
      <c r="M407" s="140" t="s">
        <v>1589</v>
      </c>
      <c r="N407" s="77" t="s">
        <v>1590</v>
      </c>
      <c r="O407" s="219" t="s">
        <v>1591</v>
      </c>
      <c r="P407" s="117"/>
      <c r="Q407" s="117"/>
    </row>
    <row r="408" spans="1:17" ht="177" customHeight="1">
      <c r="A408" s="103">
        <v>349</v>
      </c>
      <c r="B408" s="109" t="s">
        <v>1006</v>
      </c>
      <c r="C408" s="68" t="s">
        <v>1592</v>
      </c>
      <c r="D408" s="76">
        <v>2017</v>
      </c>
      <c r="E408" s="77" t="s">
        <v>1593</v>
      </c>
      <c r="F408" s="76">
        <v>10889.692</v>
      </c>
      <c r="G408" s="76">
        <v>10889.692</v>
      </c>
      <c r="H408" s="76">
        <f>I408+J408</f>
        <v>10889.692</v>
      </c>
      <c r="I408" s="76">
        <v>9800.723</v>
      </c>
      <c r="J408" s="76">
        <v>1088.969</v>
      </c>
      <c r="K408" s="76">
        <v>0</v>
      </c>
      <c r="L408" s="76" t="s">
        <v>2122</v>
      </c>
      <c r="M408" s="140" t="s">
        <v>1594</v>
      </c>
      <c r="N408" s="77" t="s">
        <v>1595</v>
      </c>
      <c r="O408" s="219" t="s">
        <v>1596</v>
      </c>
      <c r="P408" s="117"/>
      <c r="Q408" s="117"/>
    </row>
    <row r="409" spans="1:17" ht="177" customHeight="1">
      <c r="A409" s="103">
        <v>350</v>
      </c>
      <c r="B409" s="109" t="s">
        <v>1007</v>
      </c>
      <c r="C409" s="68" t="s">
        <v>1597</v>
      </c>
      <c r="D409" s="67">
        <v>2017</v>
      </c>
      <c r="E409" s="77" t="s">
        <v>1593</v>
      </c>
      <c r="F409" s="76">
        <v>8457.829</v>
      </c>
      <c r="G409" s="76">
        <v>8457.829</v>
      </c>
      <c r="H409" s="76">
        <f>I409+J409</f>
        <v>8457.829</v>
      </c>
      <c r="I409" s="76">
        <v>7612.046</v>
      </c>
      <c r="J409" s="76">
        <v>845.783</v>
      </c>
      <c r="K409" s="76">
        <v>0</v>
      </c>
      <c r="L409" s="76" t="s">
        <v>2122</v>
      </c>
      <c r="M409" s="140" t="s">
        <v>1594</v>
      </c>
      <c r="N409" s="77" t="s">
        <v>1598</v>
      </c>
      <c r="O409" s="219" t="s">
        <v>1596</v>
      </c>
      <c r="P409" s="117"/>
      <c r="Q409" s="117"/>
    </row>
    <row r="410" spans="1:17" ht="170.25" customHeight="1">
      <c r="A410" s="103">
        <v>351</v>
      </c>
      <c r="B410" s="109" t="s">
        <v>1008</v>
      </c>
      <c r="C410" s="68" t="s">
        <v>1599</v>
      </c>
      <c r="D410" s="67">
        <v>2017</v>
      </c>
      <c r="E410" s="77" t="s">
        <v>1593</v>
      </c>
      <c r="F410" s="76">
        <v>11739.634</v>
      </c>
      <c r="G410" s="76">
        <v>11739.634</v>
      </c>
      <c r="H410" s="76">
        <f>I410+J410</f>
        <v>11739.633</v>
      </c>
      <c r="I410" s="76">
        <v>10565.67</v>
      </c>
      <c r="J410" s="76">
        <v>1173.963</v>
      </c>
      <c r="K410" s="76">
        <v>0</v>
      </c>
      <c r="L410" s="76" t="s">
        <v>2122</v>
      </c>
      <c r="M410" s="140" t="s">
        <v>1600</v>
      </c>
      <c r="N410" s="77" t="s">
        <v>1601</v>
      </c>
      <c r="O410" s="219" t="s">
        <v>1596</v>
      </c>
      <c r="P410" s="117"/>
      <c r="Q410" s="117"/>
    </row>
    <row r="411" spans="1:17" s="83" customFormat="1" ht="24" customHeight="1">
      <c r="A411" s="201"/>
      <c r="B411" s="224"/>
      <c r="C411" s="70" t="s">
        <v>1398</v>
      </c>
      <c r="D411" s="100"/>
      <c r="E411" s="124"/>
      <c r="F411" s="141">
        <f>SUM(F412:F420)</f>
        <v>18995.738</v>
      </c>
      <c r="G411" s="141">
        <f aca="true" t="shared" si="45" ref="G411:L411">SUM(G412:G420)</f>
        <v>18995.738</v>
      </c>
      <c r="H411" s="141">
        <f t="shared" si="45"/>
        <v>18995.647</v>
      </c>
      <c r="I411" s="141">
        <f t="shared" si="45"/>
        <v>17096.1646</v>
      </c>
      <c r="J411" s="141">
        <f t="shared" si="45"/>
        <v>1899.4824000000003</v>
      </c>
      <c r="K411" s="141">
        <f t="shared" si="45"/>
        <v>0</v>
      </c>
      <c r="L411" s="141">
        <f t="shared" si="45"/>
        <v>0</v>
      </c>
      <c r="M411" s="124"/>
      <c r="N411" s="124"/>
      <c r="O411" s="210"/>
      <c r="P411" s="84"/>
      <c r="Q411" s="84"/>
    </row>
    <row r="412" spans="1:17" ht="169.5" customHeight="1">
      <c r="A412" s="274">
        <v>352</v>
      </c>
      <c r="B412" s="109" t="s">
        <v>1085</v>
      </c>
      <c r="C412" s="68" t="s">
        <v>1399</v>
      </c>
      <c r="D412" s="67">
        <v>2017</v>
      </c>
      <c r="E412" s="68" t="s">
        <v>1400</v>
      </c>
      <c r="F412" s="67">
        <v>1417.925</v>
      </c>
      <c r="G412" s="67">
        <v>1417.925</v>
      </c>
      <c r="H412" s="67">
        <v>1417.925</v>
      </c>
      <c r="I412" s="67">
        <v>1276.132</v>
      </c>
      <c r="J412" s="67">
        <v>141.793</v>
      </c>
      <c r="K412" s="67">
        <v>0</v>
      </c>
      <c r="L412" s="67" t="s">
        <v>1663</v>
      </c>
      <c r="M412" s="71" t="s">
        <v>1402</v>
      </c>
      <c r="N412" s="68" t="s">
        <v>1401</v>
      </c>
      <c r="O412" s="6" t="s">
        <v>950</v>
      </c>
      <c r="P412" s="117"/>
      <c r="Q412" s="117"/>
    </row>
    <row r="413" spans="1:17" ht="355.5" customHeight="1">
      <c r="A413" s="274">
        <v>353</v>
      </c>
      <c r="B413" s="109" t="s">
        <v>1009</v>
      </c>
      <c r="C413" s="68" t="s">
        <v>242</v>
      </c>
      <c r="D413" s="67">
        <v>2017</v>
      </c>
      <c r="E413" s="68" t="s">
        <v>243</v>
      </c>
      <c r="F413" s="67">
        <v>5040</v>
      </c>
      <c r="G413" s="67">
        <v>5040</v>
      </c>
      <c r="H413" s="67">
        <f>I413+J413</f>
        <v>5040</v>
      </c>
      <c r="I413" s="67">
        <v>4536</v>
      </c>
      <c r="J413" s="67">
        <v>504</v>
      </c>
      <c r="K413" s="67">
        <v>0</v>
      </c>
      <c r="L413" s="67" t="s">
        <v>1663</v>
      </c>
      <c r="M413" s="71" t="s">
        <v>1673</v>
      </c>
      <c r="N413" s="68" t="s">
        <v>1673</v>
      </c>
      <c r="O413" s="135" t="s">
        <v>247</v>
      </c>
      <c r="P413" s="117"/>
      <c r="Q413" s="117"/>
    </row>
    <row r="414" spans="1:17" ht="147" customHeight="1">
      <c r="A414" s="103">
        <v>354</v>
      </c>
      <c r="B414" s="102" t="s">
        <v>1010</v>
      </c>
      <c r="C414" s="68" t="s">
        <v>801</v>
      </c>
      <c r="D414" s="76">
        <v>2017</v>
      </c>
      <c r="E414" s="68" t="s">
        <v>1117</v>
      </c>
      <c r="F414" s="67">
        <v>5099.794</v>
      </c>
      <c r="G414" s="67">
        <v>5099.794</v>
      </c>
      <c r="H414" s="67">
        <v>5099.794</v>
      </c>
      <c r="I414" s="73">
        <f>H414*0.9</f>
        <v>4589.8146</v>
      </c>
      <c r="J414" s="73">
        <f>H414*0.1</f>
        <v>509.9794</v>
      </c>
      <c r="K414" s="67">
        <v>0</v>
      </c>
      <c r="L414" s="67" t="s">
        <v>1663</v>
      </c>
      <c r="M414" s="71" t="s">
        <v>244</v>
      </c>
      <c r="N414" s="68" t="s">
        <v>245</v>
      </c>
      <c r="O414" s="139" t="s">
        <v>246</v>
      </c>
      <c r="P414" s="117"/>
      <c r="Q414" s="117"/>
    </row>
    <row r="415" spans="1:17" ht="147" customHeight="1">
      <c r="A415" s="103">
        <v>355</v>
      </c>
      <c r="B415" s="102" t="s">
        <v>1086</v>
      </c>
      <c r="C415" s="77" t="s">
        <v>1602</v>
      </c>
      <c r="D415" s="67">
        <v>2017</v>
      </c>
      <c r="E415" s="68" t="s">
        <v>1603</v>
      </c>
      <c r="F415" s="67">
        <v>959.898</v>
      </c>
      <c r="G415" s="67">
        <v>959.898</v>
      </c>
      <c r="H415" s="67">
        <f>I415+J415</f>
        <v>959.898</v>
      </c>
      <c r="I415" s="67">
        <v>863.908</v>
      </c>
      <c r="J415" s="67">
        <v>95.99</v>
      </c>
      <c r="K415" s="67">
        <v>0</v>
      </c>
      <c r="L415" s="67" t="s">
        <v>1663</v>
      </c>
      <c r="M415" s="71" t="s">
        <v>1604</v>
      </c>
      <c r="N415" s="68" t="s">
        <v>1605</v>
      </c>
      <c r="O415" s="225" t="s">
        <v>1606</v>
      </c>
      <c r="P415" s="117"/>
      <c r="Q415" s="117"/>
    </row>
    <row r="416" spans="1:17" ht="255" customHeight="1">
      <c r="A416" s="103">
        <v>356</v>
      </c>
      <c r="B416" s="102" t="s">
        <v>1087</v>
      </c>
      <c r="C416" s="68" t="s">
        <v>60</v>
      </c>
      <c r="D416" s="67">
        <v>2017</v>
      </c>
      <c r="E416" s="68" t="s">
        <v>64</v>
      </c>
      <c r="F416" s="67">
        <v>952.21</v>
      </c>
      <c r="G416" s="67">
        <v>952.21</v>
      </c>
      <c r="H416" s="67">
        <f>I416+J416</f>
        <v>952.21</v>
      </c>
      <c r="I416" s="67">
        <v>856.989</v>
      </c>
      <c r="J416" s="67">
        <v>95.221</v>
      </c>
      <c r="K416" s="67">
        <v>0</v>
      </c>
      <c r="L416" s="67" t="s">
        <v>1663</v>
      </c>
      <c r="M416" s="71" t="s">
        <v>56</v>
      </c>
      <c r="N416" s="68" t="s">
        <v>55</v>
      </c>
      <c r="O416" s="139" t="s">
        <v>57</v>
      </c>
      <c r="P416" s="117"/>
      <c r="Q416" s="117"/>
    </row>
    <row r="417" spans="1:17" ht="147" customHeight="1">
      <c r="A417" s="103">
        <v>357</v>
      </c>
      <c r="B417" s="102" t="s">
        <v>1088</v>
      </c>
      <c r="C417" s="68" t="s">
        <v>67</v>
      </c>
      <c r="D417" s="67">
        <v>2017</v>
      </c>
      <c r="E417" s="68" t="s">
        <v>63</v>
      </c>
      <c r="F417" s="67">
        <v>676.562</v>
      </c>
      <c r="G417" s="67">
        <v>676.562</v>
      </c>
      <c r="H417" s="67">
        <f>I417+J417</f>
        <v>676.471</v>
      </c>
      <c r="I417" s="67">
        <v>608.906</v>
      </c>
      <c r="J417" s="67">
        <v>67.565</v>
      </c>
      <c r="K417" s="67">
        <v>0</v>
      </c>
      <c r="L417" s="67" t="s">
        <v>1663</v>
      </c>
      <c r="M417" s="71" t="s">
        <v>59</v>
      </c>
      <c r="N417" s="68" t="s">
        <v>58</v>
      </c>
      <c r="O417" s="139" t="s">
        <v>57</v>
      </c>
      <c r="P417" s="117"/>
      <c r="Q417" s="117"/>
    </row>
    <row r="418" spans="1:17" ht="147" customHeight="1">
      <c r="A418" s="103">
        <v>358</v>
      </c>
      <c r="B418" s="102" t="s">
        <v>1089</v>
      </c>
      <c r="C418" s="68" t="s">
        <v>61</v>
      </c>
      <c r="D418" s="67">
        <v>2017</v>
      </c>
      <c r="E418" s="68" t="s">
        <v>62</v>
      </c>
      <c r="F418" s="67">
        <v>553.421</v>
      </c>
      <c r="G418" s="67">
        <v>553.421</v>
      </c>
      <c r="H418" s="67">
        <f>I418+J418</f>
        <v>553.421</v>
      </c>
      <c r="I418" s="67">
        <v>498.079</v>
      </c>
      <c r="J418" s="67">
        <v>55.342</v>
      </c>
      <c r="K418" s="67">
        <v>0</v>
      </c>
      <c r="L418" s="67" t="s">
        <v>1663</v>
      </c>
      <c r="M418" s="71" t="s">
        <v>65</v>
      </c>
      <c r="N418" s="68" t="s">
        <v>66</v>
      </c>
      <c r="O418" s="139" t="s">
        <v>57</v>
      </c>
      <c r="P418" s="117"/>
      <c r="Q418" s="117"/>
    </row>
    <row r="419" spans="1:17" ht="147" customHeight="1">
      <c r="A419" s="103">
        <v>359</v>
      </c>
      <c r="B419" s="102" t="s">
        <v>1090</v>
      </c>
      <c r="C419" s="68" t="s">
        <v>68</v>
      </c>
      <c r="D419" s="67">
        <v>2017</v>
      </c>
      <c r="E419" s="68" t="s">
        <v>71</v>
      </c>
      <c r="F419" s="67">
        <v>2804.204</v>
      </c>
      <c r="G419" s="67">
        <v>2804.204</v>
      </c>
      <c r="H419" s="67">
        <f>I419+J419</f>
        <v>2804.204</v>
      </c>
      <c r="I419" s="67">
        <v>2523.784</v>
      </c>
      <c r="J419" s="67">
        <v>280.42</v>
      </c>
      <c r="K419" s="67">
        <v>0</v>
      </c>
      <c r="L419" s="67" t="s">
        <v>1663</v>
      </c>
      <c r="M419" s="71" t="s">
        <v>70</v>
      </c>
      <c r="N419" s="68" t="s">
        <v>69</v>
      </c>
      <c r="O419" s="139" t="s">
        <v>57</v>
      </c>
      <c r="P419" s="117"/>
      <c r="Q419" s="117"/>
    </row>
    <row r="420" spans="1:17" ht="147" customHeight="1">
      <c r="A420" s="103">
        <v>360</v>
      </c>
      <c r="B420" s="102" t="s">
        <v>1091</v>
      </c>
      <c r="C420" s="68" t="s">
        <v>1607</v>
      </c>
      <c r="D420" s="67">
        <v>2017</v>
      </c>
      <c r="E420" s="68" t="s">
        <v>1608</v>
      </c>
      <c r="F420" s="67">
        <v>1491.724</v>
      </c>
      <c r="G420" s="67">
        <v>1491.724</v>
      </c>
      <c r="H420" s="67">
        <v>1491.724</v>
      </c>
      <c r="I420" s="67">
        <v>1342.552</v>
      </c>
      <c r="J420" s="67">
        <v>149.172</v>
      </c>
      <c r="K420" s="67">
        <v>0</v>
      </c>
      <c r="L420" s="67" t="s">
        <v>2122</v>
      </c>
      <c r="M420" s="71" t="s">
        <v>1609</v>
      </c>
      <c r="N420" s="68" t="s">
        <v>1610</v>
      </c>
      <c r="O420" s="103" t="s">
        <v>1611</v>
      </c>
      <c r="P420" s="117"/>
      <c r="Q420" s="117"/>
    </row>
    <row r="421" spans="1:17" s="83" customFormat="1" ht="35.25" customHeight="1">
      <c r="A421" s="113"/>
      <c r="B421" s="104"/>
      <c r="C421" s="78" t="s">
        <v>84</v>
      </c>
      <c r="D421" s="70"/>
      <c r="E421" s="78"/>
      <c r="F421" s="70">
        <f aca="true" t="shared" si="46" ref="F421:K421">SUM(F422:F427)</f>
        <v>9151.99</v>
      </c>
      <c r="G421" s="70">
        <f t="shared" si="46"/>
        <v>9151.99</v>
      </c>
      <c r="H421" s="70">
        <f t="shared" si="46"/>
        <v>9151.99</v>
      </c>
      <c r="I421" s="70">
        <f t="shared" si="46"/>
        <v>8236.791</v>
      </c>
      <c r="J421" s="70">
        <f t="shared" si="46"/>
        <v>915.199</v>
      </c>
      <c r="K421" s="70">
        <f t="shared" si="46"/>
        <v>0</v>
      </c>
      <c r="L421" s="70"/>
      <c r="M421" s="79"/>
      <c r="N421" s="78"/>
      <c r="O421" s="137"/>
      <c r="P421" s="84"/>
      <c r="Q421" s="84"/>
    </row>
    <row r="422" spans="1:17" ht="210" customHeight="1">
      <c r="A422" s="103">
        <v>361</v>
      </c>
      <c r="B422" s="102" t="s">
        <v>1011</v>
      </c>
      <c r="C422" s="68" t="s">
        <v>85</v>
      </c>
      <c r="D422" s="67">
        <v>2017</v>
      </c>
      <c r="E422" s="68" t="s">
        <v>264</v>
      </c>
      <c r="F422" s="67">
        <v>1517.122</v>
      </c>
      <c r="G422" s="67">
        <v>1517.122</v>
      </c>
      <c r="H422" s="67">
        <f aca="true" t="shared" si="47" ref="H422:H427">I422+J422</f>
        <v>1517.122</v>
      </c>
      <c r="I422" s="67">
        <v>1365.41</v>
      </c>
      <c r="J422" s="67">
        <v>151.712</v>
      </c>
      <c r="K422" s="67">
        <v>0</v>
      </c>
      <c r="L422" s="67" t="s">
        <v>1663</v>
      </c>
      <c r="M422" s="71" t="s">
        <v>87</v>
      </c>
      <c r="N422" s="71" t="s">
        <v>86</v>
      </c>
      <c r="O422" s="139" t="s">
        <v>821</v>
      </c>
      <c r="P422" s="117"/>
      <c r="Q422" s="117"/>
    </row>
    <row r="423" spans="1:17" ht="147" customHeight="1">
      <c r="A423" s="103">
        <v>362</v>
      </c>
      <c r="B423" s="102" t="s">
        <v>1012</v>
      </c>
      <c r="C423" s="68" t="s">
        <v>88</v>
      </c>
      <c r="D423" s="67">
        <v>2017</v>
      </c>
      <c r="E423" s="68" t="s">
        <v>2072</v>
      </c>
      <c r="F423" s="67">
        <v>1498.328</v>
      </c>
      <c r="G423" s="67">
        <v>1498.328</v>
      </c>
      <c r="H423" s="67">
        <f t="shared" si="47"/>
        <v>1498.328</v>
      </c>
      <c r="I423" s="67">
        <v>1348.495</v>
      </c>
      <c r="J423" s="67">
        <v>149.833</v>
      </c>
      <c r="K423" s="67">
        <v>0</v>
      </c>
      <c r="L423" s="67" t="s">
        <v>1663</v>
      </c>
      <c r="M423" s="71" t="s">
        <v>90</v>
      </c>
      <c r="N423" s="71" t="s">
        <v>89</v>
      </c>
      <c r="O423" s="139" t="s">
        <v>821</v>
      </c>
      <c r="P423" s="117"/>
      <c r="Q423" s="117"/>
    </row>
    <row r="424" spans="1:17" ht="201" customHeight="1">
      <c r="A424" s="103">
        <v>363</v>
      </c>
      <c r="B424" s="102" t="s">
        <v>1013</v>
      </c>
      <c r="C424" s="68" t="s">
        <v>91</v>
      </c>
      <c r="D424" s="67">
        <v>2017</v>
      </c>
      <c r="E424" s="68" t="s">
        <v>818</v>
      </c>
      <c r="F424" s="67">
        <v>2524.496</v>
      </c>
      <c r="G424" s="67">
        <v>2524.496</v>
      </c>
      <c r="H424" s="67">
        <f t="shared" si="47"/>
        <v>2524.4959999999996</v>
      </c>
      <c r="I424" s="67">
        <v>2272.046</v>
      </c>
      <c r="J424" s="67">
        <v>252.45</v>
      </c>
      <c r="K424" s="67">
        <v>0</v>
      </c>
      <c r="L424" s="67" t="s">
        <v>1663</v>
      </c>
      <c r="M424" s="71" t="s">
        <v>819</v>
      </c>
      <c r="N424" s="71" t="s">
        <v>820</v>
      </c>
      <c r="O424" s="139" t="s">
        <v>821</v>
      </c>
      <c r="P424" s="117"/>
      <c r="Q424" s="117"/>
    </row>
    <row r="425" spans="1:17" ht="252" customHeight="1">
      <c r="A425" s="103">
        <v>364</v>
      </c>
      <c r="B425" s="102" t="s">
        <v>986</v>
      </c>
      <c r="C425" s="68" t="s">
        <v>92</v>
      </c>
      <c r="D425" s="67">
        <v>2017</v>
      </c>
      <c r="E425" s="68" t="s">
        <v>102</v>
      </c>
      <c r="F425" s="67">
        <v>611.741</v>
      </c>
      <c r="G425" s="67">
        <v>611.741</v>
      </c>
      <c r="H425" s="67">
        <f t="shared" si="47"/>
        <v>611.741</v>
      </c>
      <c r="I425" s="67">
        <v>550.567</v>
      </c>
      <c r="J425" s="67">
        <v>61.174</v>
      </c>
      <c r="K425" s="67">
        <v>0</v>
      </c>
      <c r="L425" s="67" t="s">
        <v>1663</v>
      </c>
      <c r="M425" s="71" t="s">
        <v>100</v>
      </c>
      <c r="N425" s="68" t="s">
        <v>101</v>
      </c>
      <c r="O425" s="139" t="s">
        <v>99</v>
      </c>
      <c r="P425" s="117"/>
      <c r="Q425" s="117"/>
    </row>
    <row r="426" spans="1:17" ht="255.75" customHeight="1">
      <c r="A426" s="103">
        <v>365</v>
      </c>
      <c r="B426" s="102" t="s">
        <v>1014</v>
      </c>
      <c r="C426" s="68" t="s">
        <v>93</v>
      </c>
      <c r="D426" s="67">
        <v>2017</v>
      </c>
      <c r="E426" s="68" t="s">
        <v>94</v>
      </c>
      <c r="F426" s="67">
        <v>1500.748</v>
      </c>
      <c r="G426" s="67">
        <v>1500.748</v>
      </c>
      <c r="H426" s="67">
        <f t="shared" si="47"/>
        <v>1500.748</v>
      </c>
      <c r="I426" s="67">
        <v>1350.673</v>
      </c>
      <c r="J426" s="67">
        <v>150.075</v>
      </c>
      <c r="K426" s="67">
        <v>0</v>
      </c>
      <c r="L426" s="67" t="s">
        <v>1663</v>
      </c>
      <c r="M426" s="71" t="s">
        <v>98</v>
      </c>
      <c r="N426" s="71" t="s">
        <v>97</v>
      </c>
      <c r="O426" s="139" t="s">
        <v>99</v>
      </c>
      <c r="P426" s="117"/>
      <c r="Q426" s="117"/>
    </row>
    <row r="427" spans="1:17" ht="187.5" customHeight="1">
      <c r="A427" s="103">
        <v>366</v>
      </c>
      <c r="B427" s="102" t="s">
        <v>1092</v>
      </c>
      <c r="C427" s="68" t="s">
        <v>95</v>
      </c>
      <c r="D427" s="67">
        <v>2017</v>
      </c>
      <c r="E427" s="68" t="s">
        <v>96</v>
      </c>
      <c r="F427" s="67">
        <v>1499.555</v>
      </c>
      <c r="G427" s="67">
        <v>1499.555</v>
      </c>
      <c r="H427" s="67">
        <f t="shared" si="47"/>
        <v>1499.5549999999998</v>
      </c>
      <c r="I427" s="67">
        <v>1349.6</v>
      </c>
      <c r="J427" s="67">
        <v>149.955</v>
      </c>
      <c r="K427" s="67">
        <v>0</v>
      </c>
      <c r="L427" s="67" t="s">
        <v>1663</v>
      </c>
      <c r="M427" s="71" t="s">
        <v>822</v>
      </c>
      <c r="N427" s="71" t="s">
        <v>1166</v>
      </c>
      <c r="O427" s="139" t="s">
        <v>99</v>
      </c>
      <c r="P427" s="117"/>
      <c r="Q427" s="117"/>
    </row>
    <row r="428" spans="1:17" s="83" customFormat="1" ht="72" customHeight="1">
      <c r="A428" s="113"/>
      <c r="B428" s="104"/>
      <c r="C428" s="78" t="s">
        <v>2062</v>
      </c>
      <c r="D428" s="70"/>
      <c r="E428" s="78"/>
      <c r="F428" s="97">
        <f aca="true" t="shared" si="48" ref="F428:K428">SUM(F429:F445)</f>
        <v>88517.63800000002</v>
      </c>
      <c r="G428" s="97">
        <f t="shared" si="48"/>
        <v>84392.555</v>
      </c>
      <c r="H428" s="97">
        <f t="shared" si="48"/>
        <v>83419.143</v>
      </c>
      <c r="I428" s="97">
        <f t="shared" si="48"/>
        <v>75077.22799999999</v>
      </c>
      <c r="J428" s="97">
        <f t="shared" si="48"/>
        <v>8341.914999999999</v>
      </c>
      <c r="K428" s="97">
        <f t="shared" si="48"/>
        <v>0</v>
      </c>
      <c r="L428" s="70"/>
      <c r="M428" s="79"/>
      <c r="N428" s="78"/>
      <c r="O428" s="84"/>
      <c r="P428" s="84"/>
      <c r="Q428" s="84"/>
    </row>
    <row r="429" spans="1:17" ht="147" customHeight="1">
      <c r="A429" s="103">
        <v>367</v>
      </c>
      <c r="B429" s="102" t="s">
        <v>1093</v>
      </c>
      <c r="C429" s="68" t="s">
        <v>830</v>
      </c>
      <c r="D429" s="76">
        <v>2017</v>
      </c>
      <c r="E429" s="68" t="s">
        <v>209</v>
      </c>
      <c r="F429" s="67">
        <v>6344</v>
      </c>
      <c r="G429" s="67">
        <v>4906.2</v>
      </c>
      <c r="H429" s="67">
        <v>4906.2</v>
      </c>
      <c r="I429" s="67">
        <v>4415.58</v>
      </c>
      <c r="J429" s="67">
        <v>490.62</v>
      </c>
      <c r="K429" s="67">
        <v>0</v>
      </c>
      <c r="L429" s="67" t="s">
        <v>2122</v>
      </c>
      <c r="M429" s="71" t="s">
        <v>210</v>
      </c>
      <c r="N429" s="68" t="s">
        <v>211</v>
      </c>
      <c r="O429" s="139" t="s">
        <v>212</v>
      </c>
      <c r="P429" s="117"/>
      <c r="Q429" s="117"/>
    </row>
    <row r="430" spans="1:17" ht="147" customHeight="1">
      <c r="A430" s="103">
        <v>368</v>
      </c>
      <c r="B430" s="102" t="s">
        <v>1094</v>
      </c>
      <c r="C430" s="68" t="s">
        <v>166</v>
      </c>
      <c r="D430" s="76">
        <v>2017</v>
      </c>
      <c r="E430" s="68" t="s">
        <v>167</v>
      </c>
      <c r="F430" s="67">
        <v>8939.123</v>
      </c>
      <c r="G430" s="67">
        <v>8903.61</v>
      </c>
      <c r="H430" s="67">
        <v>8903.61</v>
      </c>
      <c r="I430" s="67">
        <v>8013.25</v>
      </c>
      <c r="J430" s="67">
        <v>890.36</v>
      </c>
      <c r="K430" s="67">
        <v>0</v>
      </c>
      <c r="L430" s="67" t="s">
        <v>2122</v>
      </c>
      <c r="M430" s="71" t="s">
        <v>168</v>
      </c>
      <c r="N430" s="68" t="s">
        <v>169</v>
      </c>
      <c r="O430" s="139" t="s">
        <v>170</v>
      </c>
      <c r="P430" s="117"/>
      <c r="Q430" s="117"/>
    </row>
    <row r="431" spans="1:17" ht="147" customHeight="1">
      <c r="A431" s="103">
        <v>369</v>
      </c>
      <c r="B431" s="102" t="s">
        <v>1095</v>
      </c>
      <c r="C431" s="68" t="s">
        <v>171</v>
      </c>
      <c r="D431" s="76">
        <v>2017</v>
      </c>
      <c r="E431" s="68" t="s">
        <v>172</v>
      </c>
      <c r="F431" s="67">
        <v>2000.34</v>
      </c>
      <c r="G431" s="67">
        <v>1986</v>
      </c>
      <c r="H431" s="67">
        <v>1986</v>
      </c>
      <c r="I431" s="67">
        <v>1787.4</v>
      </c>
      <c r="J431" s="67">
        <v>198.6</v>
      </c>
      <c r="K431" s="67">
        <v>0</v>
      </c>
      <c r="L431" s="67" t="s">
        <v>2122</v>
      </c>
      <c r="M431" s="71" t="s">
        <v>173</v>
      </c>
      <c r="N431" s="68" t="s">
        <v>169</v>
      </c>
      <c r="O431" s="139" t="s">
        <v>170</v>
      </c>
      <c r="P431" s="117"/>
      <c r="Q431" s="117"/>
    </row>
    <row r="432" spans="1:17" ht="147" customHeight="1">
      <c r="A432" s="103">
        <v>370</v>
      </c>
      <c r="B432" s="102" t="s">
        <v>1096</v>
      </c>
      <c r="C432" s="68" t="s">
        <v>174</v>
      </c>
      <c r="D432" s="76">
        <v>2017</v>
      </c>
      <c r="E432" s="68" t="s">
        <v>175</v>
      </c>
      <c r="F432" s="67">
        <v>6858.47</v>
      </c>
      <c r="G432" s="67">
        <v>6826.16</v>
      </c>
      <c r="H432" s="67">
        <v>6826.16</v>
      </c>
      <c r="I432" s="67">
        <v>6143.54</v>
      </c>
      <c r="J432" s="67">
        <v>682.62</v>
      </c>
      <c r="K432" s="67">
        <v>0</v>
      </c>
      <c r="L432" s="67" t="s">
        <v>2122</v>
      </c>
      <c r="M432" s="71" t="s">
        <v>176</v>
      </c>
      <c r="N432" s="68" t="s">
        <v>177</v>
      </c>
      <c r="O432" s="139" t="s">
        <v>170</v>
      </c>
      <c r="P432" s="117"/>
      <c r="Q432" s="117"/>
    </row>
    <row r="433" spans="1:17" ht="147" customHeight="1">
      <c r="A433" s="103">
        <v>371</v>
      </c>
      <c r="B433" s="102" t="s">
        <v>1097</v>
      </c>
      <c r="C433" s="68" t="s">
        <v>178</v>
      </c>
      <c r="D433" s="76">
        <v>2017</v>
      </c>
      <c r="E433" s="68" t="s">
        <v>179</v>
      </c>
      <c r="F433" s="67">
        <v>1586.97</v>
      </c>
      <c r="G433" s="67">
        <v>1573.21</v>
      </c>
      <c r="H433" s="67">
        <v>1573.21</v>
      </c>
      <c r="I433" s="67">
        <v>1415.89</v>
      </c>
      <c r="J433" s="67">
        <v>157.32</v>
      </c>
      <c r="K433" s="67">
        <v>0</v>
      </c>
      <c r="L433" s="67" t="s">
        <v>2122</v>
      </c>
      <c r="M433" s="71" t="s">
        <v>180</v>
      </c>
      <c r="N433" s="68" t="s">
        <v>169</v>
      </c>
      <c r="O433" s="139" t="s">
        <v>170</v>
      </c>
      <c r="P433" s="117"/>
      <c r="Q433" s="117"/>
    </row>
    <row r="434" spans="1:17" ht="147" customHeight="1">
      <c r="A434" s="103">
        <v>372</v>
      </c>
      <c r="B434" s="102" t="s">
        <v>1098</v>
      </c>
      <c r="C434" s="68" t="s">
        <v>181</v>
      </c>
      <c r="D434" s="76">
        <v>2017</v>
      </c>
      <c r="E434" s="68" t="s">
        <v>182</v>
      </c>
      <c r="F434" s="67">
        <v>5233.86</v>
      </c>
      <c r="G434" s="67">
        <v>5203.2</v>
      </c>
      <c r="H434" s="67">
        <v>5203.2</v>
      </c>
      <c r="I434" s="67">
        <v>4682.88</v>
      </c>
      <c r="J434" s="67">
        <v>520.32</v>
      </c>
      <c r="K434" s="67">
        <v>0</v>
      </c>
      <c r="L434" s="67" t="s">
        <v>2122</v>
      </c>
      <c r="M434" s="71" t="s">
        <v>183</v>
      </c>
      <c r="N434" s="68" t="s">
        <v>169</v>
      </c>
      <c r="O434" s="139" t="s">
        <v>170</v>
      </c>
      <c r="P434" s="117"/>
      <c r="Q434" s="117"/>
    </row>
    <row r="435" spans="1:17" ht="147" customHeight="1">
      <c r="A435" s="103">
        <v>373</v>
      </c>
      <c r="B435" s="102" t="s">
        <v>1099</v>
      </c>
      <c r="C435" s="68" t="s">
        <v>184</v>
      </c>
      <c r="D435" s="67">
        <v>2017</v>
      </c>
      <c r="E435" s="68" t="s">
        <v>185</v>
      </c>
      <c r="F435" s="67">
        <v>3866</v>
      </c>
      <c r="G435" s="67">
        <v>3866</v>
      </c>
      <c r="H435" s="67">
        <v>3866</v>
      </c>
      <c r="I435" s="67">
        <v>3479.4</v>
      </c>
      <c r="J435" s="67">
        <v>386.6</v>
      </c>
      <c r="K435" s="67">
        <v>0</v>
      </c>
      <c r="L435" s="67" t="s">
        <v>2122</v>
      </c>
      <c r="M435" s="72" t="s">
        <v>1673</v>
      </c>
      <c r="N435" s="72" t="s">
        <v>1673</v>
      </c>
      <c r="O435" s="103" t="s">
        <v>952</v>
      </c>
      <c r="P435" s="117"/>
      <c r="Q435" s="117"/>
    </row>
    <row r="436" spans="1:17" ht="147" customHeight="1">
      <c r="A436" s="103">
        <v>374</v>
      </c>
      <c r="B436" s="102" t="s">
        <v>987</v>
      </c>
      <c r="C436" s="68" t="s">
        <v>1547</v>
      </c>
      <c r="D436" s="67">
        <v>2017</v>
      </c>
      <c r="E436" s="75" t="s">
        <v>1548</v>
      </c>
      <c r="F436" s="67">
        <v>3285.659</v>
      </c>
      <c r="G436" s="67">
        <v>3285.659</v>
      </c>
      <c r="H436" s="67">
        <v>3285.659</v>
      </c>
      <c r="I436" s="73">
        <f>H436*0.9</f>
        <v>2957.0931</v>
      </c>
      <c r="J436" s="73">
        <f>H436*0.1</f>
        <v>328.56590000000006</v>
      </c>
      <c r="K436" s="67">
        <v>0</v>
      </c>
      <c r="L436" s="67" t="s">
        <v>2122</v>
      </c>
      <c r="M436" s="71" t="s">
        <v>1549</v>
      </c>
      <c r="N436" s="68" t="s">
        <v>1550</v>
      </c>
      <c r="O436" s="69" t="s">
        <v>1551</v>
      </c>
      <c r="P436" s="117"/>
      <c r="Q436" s="117"/>
    </row>
    <row r="437" spans="1:17" ht="147" customHeight="1">
      <c r="A437" s="103">
        <v>375</v>
      </c>
      <c r="B437" s="102" t="s">
        <v>988</v>
      </c>
      <c r="C437" s="68" t="s">
        <v>1552</v>
      </c>
      <c r="D437" s="67">
        <v>2017</v>
      </c>
      <c r="E437" s="75" t="s">
        <v>1548</v>
      </c>
      <c r="F437" s="67">
        <v>19730.521</v>
      </c>
      <c r="G437" s="67">
        <v>17359.181</v>
      </c>
      <c r="H437" s="67">
        <v>17359.181</v>
      </c>
      <c r="I437" s="67">
        <f>H437*0.9</f>
        <v>15623.262900000002</v>
      </c>
      <c r="J437" s="73">
        <f>H437*0.1</f>
        <v>1735.9181</v>
      </c>
      <c r="K437" s="67">
        <v>0</v>
      </c>
      <c r="L437" s="67" t="s">
        <v>2122</v>
      </c>
      <c r="M437" s="71" t="s">
        <v>1554</v>
      </c>
      <c r="N437" s="68" t="s">
        <v>1553</v>
      </c>
      <c r="O437" s="69" t="s">
        <v>1551</v>
      </c>
      <c r="P437" s="117"/>
      <c r="Q437" s="117"/>
    </row>
    <row r="438" spans="1:17" ht="147" customHeight="1">
      <c r="A438" s="103">
        <v>376</v>
      </c>
      <c r="B438" s="102" t="s">
        <v>1100</v>
      </c>
      <c r="C438" s="77" t="s">
        <v>1566</v>
      </c>
      <c r="D438" s="67">
        <v>2017</v>
      </c>
      <c r="E438" s="68" t="s">
        <v>1567</v>
      </c>
      <c r="F438" s="67">
        <v>971.42</v>
      </c>
      <c r="G438" s="67">
        <v>971.42</v>
      </c>
      <c r="H438" s="67">
        <f aca="true" t="shared" si="49" ref="H438:H443">I438+J438</f>
        <v>971.4200000000001</v>
      </c>
      <c r="I438" s="67">
        <v>874.278</v>
      </c>
      <c r="J438" s="67">
        <v>97.142</v>
      </c>
      <c r="K438" s="67">
        <v>0</v>
      </c>
      <c r="L438" s="67" t="s">
        <v>2122</v>
      </c>
      <c r="M438" s="71" t="s">
        <v>1568</v>
      </c>
      <c r="N438" s="71" t="s">
        <v>971</v>
      </c>
      <c r="O438" s="69" t="s">
        <v>1569</v>
      </c>
      <c r="P438" s="117"/>
      <c r="Q438" s="117"/>
    </row>
    <row r="439" spans="1:17" ht="147" customHeight="1">
      <c r="A439" s="103">
        <v>377</v>
      </c>
      <c r="B439" s="102" t="s">
        <v>1018</v>
      </c>
      <c r="C439" s="77" t="s">
        <v>1612</v>
      </c>
      <c r="D439" s="67">
        <v>2017</v>
      </c>
      <c r="E439" s="68" t="s">
        <v>1613</v>
      </c>
      <c r="F439" s="67">
        <v>5387.893</v>
      </c>
      <c r="G439" s="67">
        <v>5387.893</v>
      </c>
      <c r="H439" s="67">
        <f t="shared" si="49"/>
        <v>5387.893</v>
      </c>
      <c r="I439" s="67">
        <v>4849.104</v>
      </c>
      <c r="J439" s="67">
        <v>538.789</v>
      </c>
      <c r="K439" s="67">
        <v>0</v>
      </c>
      <c r="L439" s="67" t="s">
        <v>2122</v>
      </c>
      <c r="M439" s="71" t="s">
        <v>1614</v>
      </c>
      <c r="N439" s="68" t="s">
        <v>211</v>
      </c>
      <c r="O439" s="103" t="s">
        <v>1615</v>
      </c>
      <c r="P439" s="117"/>
      <c r="Q439" s="117"/>
    </row>
    <row r="440" spans="1:17" ht="147" customHeight="1">
      <c r="A440" s="103">
        <v>378</v>
      </c>
      <c r="B440" s="102" t="s">
        <v>1015</v>
      </c>
      <c r="C440" s="68" t="s">
        <v>1616</v>
      </c>
      <c r="D440" s="67">
        <v>2017</v>
      </c>
      <c r="E440" s="68" t="s">
        <v>1617</v>
      </c>
      <c r="F440" s="67">
        <v>4106.804</v>
      </c>
      <c r="G440" s="67">
        <v>4106.804</v>
      </c>
      <c r="H440" s="67">
        <f t="shared" si="49"/>
        <v>4106.804</v>
      </c>
      <c r="I440" s="67">
        <v>3696.124</v>
      </c>
      <c r="J440" s="67">
        <v>410.68</v>
      </c>
      <c r="K440" s="67">
        <v>0</v>
      </c>
      <c r="L440" s="67" t="s">
        <v>2122</v>
      </c>
      <c r="M440" s="71" t="s">
        <v>1618</v>
      </c>
      <c r="N440" s="68" t="s">
        <v>1619</v>
      </c>
      <c r="O440" s="103" t="s">
        <v>1615</v>
      </c>
      <c r="P440" s="117"/>
      <c r="Q440" s="117"/>
    </row>
    <row r="441" spans="1:17" ht="147" customHeight="1">
      <c r="A441" s="103">
        <v>379</v>
      </c>
      <c r="B441" s="102" t="s">
        <v>1016</v>
      </c>
      <c r="C441" s="68" t="s">
        <v>1172</v>
      </c>
      <c r="D441" s="67">
        <v>2017</v>
      </c>
      <c r="E441" s="68" t="s">
        <v>1173</v>
      </c>
      <c r="F441" s="67">
        <v>3627.868</v>
      </c>
      <c r="G441" s="67">
        <v>3627.868</v>
      </c>
      <c r="H441" s="67">
        <f t="shared" si="49"/>
        <v>2654.456</v>
      </c>
      <c r="I441" s="67">
        <v>2389.01</v>
      </c>
      <c r="J441" s="67">
        <v>265.446</v>
      </c>
      <c r="K441" s="67">
        <v>0</v>
      </c>
      <c r="L441" s="67" t="s">
        <v>2122</v>
      </c>
      <c r="M441" s="71" t="s">
        <v>1174</v>
      </c>
      <c r="N441" s="68" t="s">
        <v>1175</v>
      </c>
      <c r="O441" s="103" t="s">
        <v>1176</v>
      </c>
      <c r="P441" s="117"/>
      <c r="Q441" s="117"/>
    </row>
    <row r="442" spans="1:17" ht="147" customHeight="1">
      <c r="A442" s="103">
        <v>380</v>
      </c>
      <c r="B442" s="102" t="s">
        <v>1017</v>
      </c>
      <c r="C442" s="68" t="s">
        <v>1177</v>
      </c>
      <c r="D442" s="67">
        <v>2017</v>
      </c>
      <c r="E442" s="68" t="s">
        <v>1178</v>
      </c>
      <c r="F442" s="67">
        <v>7249.02</v>
      </c>
      <c r="G442" s="67">
        <v>7204.504</v>
      </c>
      <c r="H442" s="67">
        <f t="shared" si="49"/>
        <v>7204.504</v>
      </c>
      <c r="I442" s="67">
        <v>6484.054</v>
      </c>
      <c r="J442" s="67">
        <v>720.45</v>
      </c>
      <c r="K442" s="67">
        <v>0</v>
      </c>
      <c r="L442" s="67" t="s">
        <v>2122</v>
      </c>
      <c r="M442" s="71" t="s">
        <v>1179</v>
      </c>
      <c r="N442" s="68" t="s">
        <v>1180</v>
      </c>
      <c r="O442" s="103" t="s">
        <v>1615</v>
      </c>
      <c r="P442" s="117"/>
      <c r="Q442" s="117"/>
    </row>
    <row r="443" spans="1:17" ht="147" customHeight="1">
      <c r="A443" s="103">
        <v>381</v>
      </c>
      <c r="B443" s="102" t="s">
        <v>1019</v>
      </c>
      <c r="C443" s="68" t="s">
        <v>1181</v>
      </c>
      <c r="D443" s="67">
        <v>2017</v>
      </c>
      <c r="E443" s="68" t="s">
        <v>1182</v>
      </c>
      <c r="F443" s="67">
        <v>4590.996</v>
      </c>
      <c r="G443" s="67">
        <v>4548.154</v>
      </c>
      <c r="H443" s="67">
        <f t="shared" si="49"/>
        <v>4548.1539999999995</v>
      </c>
      <c r="I443" s="67">
        <v>4093.339</v>
      </c>
      <c r="J443" s="67">
        <v>454.815</v>
      </c>
      <c r="K443" s="67">
        <v>0</v>
      </c>
      <c r="L443" s="67" t="s">
        <v>2122</v>
      </c>
      <c r="M443" s="71" t="s">
        <v>1183</v>
      </c>
      <c r="N443" s="68" t="s">
        <v>1184</v>
      </c>
      <c r="O443" s="103" t="s">
        <v>1615</v>
      </c>
      <c r="P443" s="117"/>
      <c r="Q443" s="117"/>
    </row>
    <row r="444" spans="1:17" ht="147" customHeight="1">
      <c r="A444" s="103">
        <v>382</v>
      </c>
      <c r="B444" s="102" t="s">
        <v>1101</v>
      </c>
      <c r="C444" s="68" t="s">
        <v>1382</v>
      </c>
      <c r="D444" s="67">
        <v>2017</v>
      </c>
      <c r="E444" s="103" t="s">
        <v>954</v>
      </c>
      <c r="F444" s="116">
        <v>3088.694</v>
      </c>
      <c r="G444" s="116">
        <v>3038.17</v>
      </c>
      <c r="H444" s="116">
        <f>I444+J444</f>
        <v>3038.17</v>
      </c>
      <c r="I444" s="116">
        <v>2734.353</v>
      </c>
      <c r="J444" s="116">
        <v>303.817</v>
      </c>
      <c r="K444" s="132">
        <v>0</v>
      </c>
      <c r="L444" s="111" t="s">
        <v>2122</v>
      </c>
      <c r="M444" s="6" t="s">
        <v>955</v>
      </c>
      <c r="N444" s="103" t="s">
        <v>956</v>
      </c>
      <c r="O444" s="103" t="s">
        <v>953</v>
      </c>
      <c r="P444" s="117"/>
      <c r="Q444" s="117"/>
    </row>
    <row r="445" spans="1:17" ht="147" customHeight="1">
      <c r="A445" s="103">
        <v>383</v>
      </c>
      <c r="B445" s="102" t="s">
        <v>1102</v>
      </c>
      <c r="C445" s="68" t="s">
        <v>1383</v>
      </c>
      <c r="D445" s="67">
        <v>2017</v>
      </c>
      <c r="E445" s="103" t="s">
        <v>958</v>
      </c>
      <c r="F445" s="116">
        <v>1650</v>
      </c>
      <c r="G445" s="116">
        <v>1598.522</v>
      </c>
      <c r="H445" s="116">
        <f>I445+J445</f>
        <v>1598.5220000000002</v>
      </c>
      <c r="I445" s="116">
        <v>1438.67</v>
      </c>
      <c r="J445" s="116">
        <v>159.852</v>
      </c>
      <c r="K445" s="132">
        <v>0</v>
      </c>
      <c r="L445" s="111" t="s">
        <v>2122</v>
      </c>
      <c r="M445" s="6" t="s">
        <v>960</v>
      </c>
      <c r="N445" s="103" t="s">
        <v>959</v>
      </c>
      <c r="O445" s="139" t="s">
        <v>961</v>
      </c>
      <c r="P445" s="117"/>
      <c r="Q445" s="117"/>
    </row>
    <row r="446" spans="1:17" s="83" customFormat="1" ht="32.25" customHeight="1">
      <c r="A446" s="113"/>
      <c r="B446" s="104"/>
      <c r="C446" s="78" t="s">
        <v>160</v>
      </c>
      <c r="D446" s="70"/>
      <c r="E446" s="78"/>
      <c r="F446" s="70">
        <f>F447</f>
        <v>7691.088</v>
      </c>
      <c r="G446" s="70">
        <f>G447</f>
        <v>7691.088</v>
      </c>
      <c r="H446" s="70">
        <f>H447</f>
        <v>3845.55</v>
      </c>
      <c r="I446" s="70">
        <f>I447</f>
        <v>3460.99</v>
      </c>
      <c r="J446" s="70">
        <f>J447</f>
        <v>384.56</v>
      </c>
      <c r="K446" s="70"/>
      <c r="L446" s="70"/>
      <c r="M446" s="79"/>
      <c r="N446" s="78"/>
      <c r="O446" s="84"/>
      <c r="P446" s="84"/>
      <c r="Q446" s="84"/>
    </row>
    <row r="447" spans="1:17" ht="147" customHeight="1">
      <c r="A447" s="103">
        <v>384</v>
      </c>
      <c r="B447" s="102" t="s">
        <v>1103</v>
      </c>
      <c r="C447" s="68" t="s">
        <v>161</v>
      </c>
      <c r="D447" s="67" t="s">
        <v>662</v>
      </c>
      <c r="E447" s="68" t="s">
        <v>164</v>
      </c>
      <c r="F447" s="67">
        <v>7691.088</v>
      </c>
      <c r="G447" s="67">
        <v>7691.088</v>
      </c>
      <c r="H447" s="67">
        <v>3845.55</v>
      </c>
      <c r="I447" s="67">
        <v>3460.99</v>
      </c>
      <c r="J447" s="76">
        <v>384.56</v>
      </c>
      <c r="K447" s="67">
        <v>0</v>
      </c>
      <c r="L447" s="67" t="s">
        <v>1663</v>
      </c>
      <c r="M447" s="69" t="s">
        <v>148</v>
      </c>
      <c r="N447" s="68" t="s">
        <v>162</v>
      </c>
      <c r="O447" s="103" t="s">
        <v>163</v>
      </c>
      <c r="P447" s="117"/>
      <c r="Q447" s="117"/>
    </row>
    <row r="448" spans="1:17" s="83" customFormat="1" ht="60.75" customHeight="1">
      <c r="A448" s="113"/>
      <c r="B448" s="209"/>
      <c r="C448" s="70" t="s">
        <v>1254</v>
      </c>
      <c r="D448" s="100"/>
      <c r="E448" s="100"/>
      <c r="F448" s="81">
        <f aca="true" t="shared" si="50" ref="F448:K448">SUM(F449:F462)</f>
        <v>17395.218999999997</v>
      </c>
      <c r="G448" s="81">
        <f t="shared" si="50"/>
        <v>17201.845999999998</v>
      </c>
      <c r="H448" s="81">
        <f t="shared" si="50"/>
        <v>17201.8455</v>
      </c>
      <c r="I448" s="81">
        <f t="shared" si="50"/>
        <v>15481.6585</v>
      </c>
      <c r="J448" s="81">
        <f t="shared" si="50"/>
        <v>1720.1900000000003</v>
      </c>
      <c r="K448" s="81">
        <f t="shared" si="50"/>
        <v>0</v>
      </c>
      <c r="L448" s="100"/>
      <c r="M448" s="100"/>
      <c r="N448" s="100"/>
      <c r="O448" s="84"/>
      <c r="P448" s="84"/>
      <c r="Q448" s="84"/>
    </row>
    <row r="449" spans="1:17" ht="174.75" customHeight="1">
      <c r="A449" s="103">
        <v>385</v>
      </c>
      <c r="B449" s="102" t="s">
        <v>1104</v>
      </c>
      <c r="C449" s="68" t="s">
        <v>1403</v>
      </c>
      <c r="D449" s="67">
        <v>2017</v>
      </c>
      <c r="E449" s="68" t="s">
        <v>1406</v>
      </c>
      <c r="F449" s="67">
        <v>1497.898</v>
      </c>
      <c r="G449" s="67">
        <v>1497.898</v>
      </c>
      <c r="H449" s="67">
        <v>1497.898</v>
      </c>
      <c r="I449" s="67">
        <v>1348.108</v>
      </c>
      <c r="J449" s="67">
        <v>149.79</v>
      </c>
      <c r="K449" s="67">
        <v>0</v>
      </c>
      <c r="L449" s="67" t="s">
        <v>1663</v>
      </c>
      <c r="M449" s="71" t="s">
        <v>1404</v>
      </c>
      <c r="N449" s="68" t="s">
        <v>1405</v>
      </c>
      <c r="O449" s="6" t="s">
        <v>963</v>
      </c>
      <c r="P449" s="117"/>
      <c r="Q449" s="117"/>
    </row>
    <row r="450" spans="1:17" ht="222" customHeight="1">
      <c r="A450" s="103">
        <v>386</v>
      </c>
      <c r="B450" s="102" t="s">
        <v>989</v>
      </c>
      <c r="C450" s="68" t="s">
        <v>234</v>
      </c>
      <c r="D450" s="67">
        <v>2017</v>
      </c>
      <c r="E450" s="68" t="s">
        <v>237</v>
      </c>
      <c r="F450" s="67">
        <v>625.592</v>
      </c>
      <c r="G450" s="67">
        <v>432.219</v>
      </c>
      <c r="H450" s="67">
        <v>432.219</v>
      </c>
      <c r="I450" s="67">
        <v>388.997</v>
      </c>
      <c r="J450" s="67">
        <v>43.222</v>
      </c>
      <c r="K450" s="67">
        <v>0</v>
      </c>
      <c r="L450" s="67" t="s">
        <v>1663</v>
      </c>
      <c r="M450" s="69" t="s">
        <v>235</v>
      </c>
      <c r="N450" s="68" t="s">
        <v>236</v>
      </c>
      <c r="O450" s="6" t="s">
        <v>1264</v>
      </c>
      <c r="P450" s="117"/>
      <c r="Q450" s="117"/>
    </row>
    <row r="451" spans="1:17" ht="133.5" customHeight="1">
      <c r="A451" s="103">
        <v>387</v>
      </c>
      <c r="B451" s="102" t="s">
        <v>1105</v>
      </c>
      <c r="C451" s="68" t="s">
        <v>240</v>
      </c>
      <c r="D451" s="67">
        <v>2017</v>
      </c>
      <c r="E451" s="68" t="s">
        <v>239</v>
      </c>
      <c r="F451" s="67">
        <v>740.187</v>
      </c>
      <c r="G451" s="67">
        <v>740.187</v>
      </c>
      <c r="H451" s="67">
        <v>740.187</v>
      </c>
      <c r="I451" s="67">
        <v>666.17</v>
      </c>
      <c r="J451" s="67">
        <v>74.02</v>
      </c>
      <c r="K451" s="67">
        <v>0</v>
      </c>
      <c r="L451" s="67" t="s">
        <v>1663</v>
      </c>
      <c r="M451" s="71" t="s">
        <v>238</v>
      </c>
      <c r="N451" s="68" t="s">
        <v>236</v>
      </c>
      <c r="O451" s="6" t="s">
        <v>1264</v>
      </c>
      <c r="P451" s="117"/>
      <c r="Q451" s="117"/>
    </row>
    <row r="452" spans="1:17" ht="99" customHeight="1">
      <c r="A452" s="103">
        <v>388</v>
      </c>
      <c r="B452" s="102" t="s">
        <v>991</v>
      </c>
      <c r="C452" s="68" t="s">
        <v>241</v>
      </c>
      <c r="D452" s="67">
        <v>2017</v>
      </c>
      <c r="E452" s="139" t="s">
        <v>964</v>
      </c>
      <c r="F452" s="116">
        <v>854.64</v>
      </c>
      <c r="G452" s="116">
        <v>854.64</v>
      </c>
      <c r="H452" s="116">
        <v>854.64</v>
      </c>
      <c r="I452" s="116">
        <v>769.176</v>
      </c>
      <c r="J452" s="116">
        <v>85.464</v>
      </c>
      <c r="K452" s="132">
        <v>0</v>
      </c>
      <c r="L452" s="111" t="s">
        <v>1663</v>
      </c>
      <c r="M452" s="139" t="s">
        <v>1187</v>
      </c>
      <c r="N452" s="103" t="s">
        <v>968</v>
      </c>
      <c r="O452" s="6" t="s">
        <v>967</v>
      </c>
      <c r="P452" s="117"/>
      <c r="Q452" s="117"/>
    </row>
    <row r="453" spans="1:17" ht="139.5" customHeight="1">
      <c r="A453" s="103">
        <v>389</v>
      </c>
      <c r="B453" s="102" t="s">
        <v>1020</v>
      </c>
      <c r="C453" s="68" t="s">
        <v>1185</v>
      </c>
      <c r="D453" s="67">
        <v>2017</v>
      </c>
      <c r="E453" s="68" t="s">
        <v>1186</v>
      </c>
      <c r="F453" s="67">
        <v>1493.41</v>
      </c>
      <c r="G453" s="67">
        <v>1493.41</v>
      </c>
      <c r="H453" s="67">
        <f aca="true" t="shared" si="51" ref="H453:H460">I453+J453</f>
        <v>1493.4099999999999</v>
      </c>
      <c r="I453" s="67">
        <v>1344.07</v>
      </c>
      <c r="J453" s="67">
        <v>149.34</v>
      </c>
      <c r="K453" s="67">
        <v>0</v>
      </c>
      <c r="L453" s="67" t="s">
        <v>1663</v>
      </c>
      <c r="M453" s="69" t="s">
        <v>1187</v>
      </c>
      <c r="N453" s="68" t="s">
        <v>1188</v>
      </c>
      <c r="O453" s="6" t="s">
        <v>319</v>
      </c>
      <c r="P453" s="117"/>
      <c r="Q453" s="117"/>
    </row>
    <row r="454" spans="1:17" ht="117" customHeight="1">
      <c r="A454" s="103">
        <v>390</v>
      </c>
      <c r="B454" s="102" t="s">
        <v>1106</v>
      </c>
      <c r="C454" s="68" t="s">
        <v>320</v>
      </c>
      <c r="D454" s="67">
        <v>2017</v>
      </c>
      <c r="E454" s="68" t="s">
        <v>321</v>
      </c>
      <c r="F454" s="67">
        <v>1228.39</v>
      </c>
      <c r="G454" s="67">
        <v>1228.39</v>
      </c>
      <c r="H454" s="67">
        <f t="shared" si="51"/>
        <v>1228.3899999999999</v>
      </c>
      <c r="I454" s="67">
        <v>1105.55</v>
      </c>
      <c r="J454" s="67">
        <v>122.84</v>
      </c>
      <c r="K454" s="67">
        <v>0</v>
      </c>
      <c r="L454" s="67" t="s">
        <v>1663</v>
      </c>
      <c r="M454" s="69" t="s">
        <v>322</v>
      </c>
      <c r="N454" s="68" t="s">
        <v>323</v>
      </c>
      <c r="O454" s="6" t="s">
        <v>319</v>
      </c>
      <c r="P454" s="117"/>
      <c r="Q454" s="117"/>
    </row>
    <row r="455" spans="1:17" ht="138" customHeight="1">
      <c r="A455" s="103">
        <v>391</v>
      </c>
      <c r="B455" s="102" t="s">
        <v>992</v>
      </c>
      <c r="C455" s="68" t="s">
        <v>324</v>
      </c>
      <c r="D455" s="67">
        <v>2017</v>
      </c>
      <c r="E455" s="68" t="s">
        <v>325</v>
      </c>
      <c r="F455" s="67">
        <v>1495.855</v>
      </c>
      <c r="G455" s="67">
        <v>1495.855</v>
      </c>
      <c r="H455" s="67">
        <f t="shared" si="51"/>
        <v>1495.8545000000001</v>
      </c>
      <c r="I455" s="67">
        <v>1346.2695</v>
      </c>
      <c r="J455" s="67">
        <v>149.585</v>
      </c>
      <c r="K455" s="67">
        <v>0</v>
      </c>
      <c r="L455" s="67" t="s">
        <v>1663</v>
      </c>
      <c r="M455" s="69" t="s">
        <v>326</v>
      </c>
      <c r="N455" s="68" t="s">
        <v>327</v>
      </c>
      <c r="O455" s="6" t="s">
        <v>0</v>
      </c>
      <c r="P455" s="117"/>
      <c r="Q455" s="117"/>
    </row>
    <row r="456" spans="1:17" ht="131.25">
      <c r="A456" s="103">
        <v>392</v>
      </c>
      <c r="B456" s="102" t="s">
        <v>1021</v>
      </c>
      <c r="C456" s="68" t="s">
        <v>1</v>
      </c>
      <c r="D456" s="67">
        <v>2017</v>
      </c>
      <c r="E456" s="68" t="s">
        <v>2</v>
      </c>
      <c r="F456" s="67">
        <v>1499.997</v>
      </c>
      <c r="G456" s="67">
        <v>1499.997</v>
      </c>
      <c r="H456" s="67">
        <f t="shared" si="51"/>
        <v>1499.997</v>
      </c>
      <c r="I456" s="67">
        <v>1349.997</v>
      </c>
      <c r="J456" s="67">
        <v>150</v>
      </c>
      <c r="K456" s="67">
        <v>0</v>
      </c>
      <c r="L456" s="67" t="s">
        <v>1663</v>
      </c>
      <c r="M456" s="69" t="s">
        <v>3</v>
      </c>
      <c r="N456" s="68" t="s">
        <v>4</v>
      </c>
      <c r="O456" s="6" t="s">
        <v>319</v>
      </c>
      <c r="P456" s="117"/>
      <c r="Q456" s="117"/>
    </row>
    <row r="457" spans="1:17" ht="156" customHeight="1">
      <c r="A457" s="103">
        <v>393</v>
      </c>
      <c r="B457" s="102" t="s">
        <v>1107</v>
      </c>
      <c r="C457" s="68" t="s">
        <v>5</v>
      </c>
      <c r="D457" s="67">
        <v>2017</v>
      </c>
      <c r="E457" s="68" t="s">
        <v>6</v>
      </c>
      <c r="F457" s="67">
        <v>1769.437</v>
      </c>
      <c r="G457" s="67">
        <v>1769.437</v>
      </c>
      <c r="H457" s="67">
        <f t="shared" si="51"/>
        <v>1769.437</v>
      </c>
      <c r="I457" s="67">
        <v>1592.493</v>
      </c>
      <c r="J457" s="67">
        <v>176.944</v>
      </c>
      <c r="K457" s="67">
        <v>0</v>
      </c>
      <c r="L457" s="67" t="s">
        <v>1663</v>
      </c>
      <c r="M457" s="69" t="s">
        <v>7</v>
      </c>
      <c r="N457" s="68" t="s">
        <v>8</v>
      </c>
      <c r="O457" s="6" t="s">
        <v>1578</v>
      </c>
      <c r="P457" s="117"/>
      <c r="Q457" s="117"/>
    </row>
    <row r="458" spans="1:17" ht="168.75" customHeight="1">
      <c r="A458" s="103">
        <v>394</v>
      </c>
      <c r="B458" s="102" t="s">
        <v>1108</v>
      </c>
      <c r="C458" s="68" t="s">
        <v>9</v>
      </c>
      <c r="D458" s="67">
        <v>2017</v>
      </c>
      <c r="E458" s="68" t="s">
        <v>6</v>
      </c>
      <c r="F458" s="67">
        <v>1388.466</v>
      </c>
      <c r="G458" s="67">
        <v>1388.466</v>
      </c>
      <c r="H458" s="67">
        <f t="shared" si="51"/>
        <v>1388.466</v>
      </c>
      <c r="I458" s="67">
        <v>1249.619</v>
      </c>
      <c r="J458" s="67">
        <v>138.847</v>
      </c>
      <c r="K458" s="67">
        <v>0</v>
      </c>
      <c r="L458" s="67" t="s">
        <v>1663</v>
      </c>
      <c r="M458" s="69" t="s">
        <v>10</v>
      </c>
      <c r="N458" s="68" t="s">
        <v>8</v>
      </c>
      <c r="O458" s="6" t="s">
        <v>1578</v>
      </c>
      <c r="P458" s="117"/>
      <c r="Q458" s="117"/>
    </row>
    <row r="459" spans="1:17" ht="140.25" customHeight="1">
      <c r="A459" s="103">
        <v>395</v>
      </c>
      <c r="B459" s="102" t="s">
        <v>1022</v>
      </c>
      <c r="C459" s="68" t="s">
        <v>11</v>
      </c>
      <c r="D459" s="67">
        <v>2017</v>
      </c>
      <c r="E459" s="68" t="s">
        <v>12</v>
      </c>
      <c r="F459" s="67">
        <v>1499.997</v>
      </c>
      <c r="G459" s="67">
        <v>1499.997</v>
      </c>
      <c r="H459" s="67">
        <f t="shared" si="51"/>
        <v>1499.997</v>
      </c>
      <c r="I459" s="67">
        <v>1349.997</v>
      </c>
      <c r="J459" s="67">
        <v>150</v>
      </c>
      <c r="K459" s="67">
        <v>0</v>
      </c>
      <c r="L459" s="67" t="s">
        <v>1663</v>
      </c>
      <c r="M459" s="69" t="s">
        <v>13</v>
      </c>
      <c r="N459" s="68" t="s">
        <v>14</v>
      </c>
      <c r="O459" s="6" t="s">
        <v>319</v>
      </c>
      <c r="P459" s="117"/>
      <c r="Q459" s="117"/>
    </row>
    <row r="460" spans="1:17" ht="135" customHeight="1">
      <c r="A460" s="103">
        <v>396</v>
      </c>
      <c r="B460" s="102" t="s">
        <v>1023</v>
      </c>
      <c r="C460" s="68" t="s">
        <v>15</v>
      </c>
      <c r="D460" s="67">
        <v>2017</v>
      </c>
      <c r="E460" s="68" t="s">
        <v>2</v>
      </c>
      <c r="F460" s="67">
        <v>1499.972</v>
      </c>
      <c r="G460" s="67">
        <v>1499.972</v>
      </c>
      <c r="H460" s="67">
        <f t="shared" si="51"/>
        <v>1499.972</v>
      </c>
      <c r="I460" s="67">
        <v>1349.972</v>
      </c>
      <c r="J460" s="67">
        <v>150</v>
      </c>
      <c r="K460" s="67">
        <v>0</v>
      </c>
      <c r="L460" s="67" t="s">
        <v>1663</v>
      </c>
      <c r="M460" s="69" t="s">
        <v>16</v>
      </c>
      <c r="N460" s="68" t="s">
        <v>17</v>
      </c>
      <c r="O460" s="6" t="s">
        <v>319</v>
      </c>
      <c r="P460" s="117"/>
      <c r="Q460" s="117"/>
    </row>
    <row r="461" spans="1:17" ht="185.25" customHeight="1">
      <c r="A461" s="103">
        <v>397</v>
      </c>
      <c r="B461" s="102" t="s">
        <v>990</v>
      </c>
      <c r="C461" s="68" t="s">
        <v>1384</v>
      </c>
      <c r="D461" s="67">
        <v>2017</v>
      </c>
      <c r="E461" s="103" t="s">
        <v>964</v>
      </c>
      <c r="F461" s="116">
        <v>1371.809</v>
      </c>
      <c r="G461" s="116">
        <v>1371.809</v>
      </c>
      <c r="H461" s="116">
        <f>I461+J461</f>
        <v>1371.809</v>
      </c>
      <c r="I461" s="116">
        <v>1234.628</v>
      </c>
      <c r="J461" s="116">
        <v>137.181</v>
      </c>
      <c r="K461" s="132">
        <v>0</v>
      </c>
      <c r="L461" s="111" t="s">
        <v>2122</v>
      </c>
      <c r="M461" s="139" t="s">
        <v>966</v>
      </c>
      <c r="N461" s="103" t="s">
        <v>965</v>
      </c>
      <c r="O461" s="6" t="s">
        <v>1264</v>
      </c>
      <c r="P461" s="117"/>
      <c r="Q461" s="117"/>
    </row>
    <row r="462" spans="1:17" ht="150.75" customHeight="1">
      <c r="A462" s="103">
        <v>398</v>
      </c>
      <c r="B462" s="102" t="s">
        <v>993</v>
      </c>
      <c r="C462" s="68" t="s">
        <v>1385</v>
      </c>
      <c r="D462" s="67">
        <v>2017</v>
      </c>
      <c r="E462" s="103" t="s">
        <v>964</v>
      </c>
      <c r="F462" s="116">
        <v>429.569</v>
      </c>
      <c r="G462" s="116">
        <v>429.569</v>
      </c>
      <c r="H462" s="116">
        <f>I462+J462</f>
        <v>429.569</v>
      </c>
      <c r="I462" s="116">
        <v>386.612</v>
      </c>
      <c r="J462" s="116">
        <v>42.957</v>
      </c>
      <c r="K462" s="132">
        <v>0</v>
      </c>
      <c r="L462" s="111" t="s">
        <v>2122</v>
      </c>
      <c r="M462" s="139" t="s">
        <v>970</v>
      </c>
      <c r="N462" s="103" t="s">
        <v>969</v>
      </c>
      <c r="O462" s="6" t="s">
        <v>967</v>
      </c>
      <c r="P462" s="117"/>
      <c r="Q462" s="117"/>
    </row>
    <row r="463" spans="1:17" s="83" customFormat="1" ht="47.25" customHeight="1">
      <c r="A463" s="113"/>
      <c r="B463" s="104"/>
      <c r="C463" s="78" t="s">
        <v>1704</v>
      </c>
      <c r="D463" s="70"/>
      <c r="E463" s="78"/>
      <c r="F463" s="97">
        <f>F464</f>
        <v>2900</v>
      </c>
      <c r="G463" s="97">
        <f>G464</f>
        <v>2900</v>
      </c>
      <c r="H463" s="97">
        <f>H464</f>
        <v>2900</v>
      </c>
      <c r="I463" s="97">
        <f>I464</f>
        <v>2610</v>
      </c>
      <c r="J463" s="97">
        <f>J464</f>
        <v>290</v>
      </c>
      <c r="K463" s="70"/>
      <c r="L463" s="70"/>
      <c r="M463" s="115"/>
      <c r="N463" s="78"/>
      <c r="O463" s="118"/>
      <c r="P463" s="84"/>
      <c r="Q463" s="84"/>
    </row>
    <row r="464" spans="1:17" ht="120" customHeight="1">
      <c r="A464" s="103">
        <v>399</v>
      </c>
      <c r="B464" s="102" t="s">
        <v>1109</v>
      </c>
      <c r="C464" s="68" t="s">
        <v>18</v>
      </c>
      <c r="D464" s="67">
        <v>2017</v>
      </c>
      <c r="E464" s="103" t="s">
        <v>308</v>
      </c>
      <c r="F464" s="73">
        <v>2900</v>
      </c>
      <c r="G464" s="73">
        <v>2900</v>
      </c>
      <c r="H464" s="73">
        <f>I464+J464</f>
        <v>2900</v>
      </c>
      <c r="I464" s="73">
        <v>2610</v>
      </c>
      <c r="J464" s="73">
        <v>290</v>
      </c>
      <c r="K464" s="67">
        <v>0</v>
      </c>
      <c r="L464" s="67" t="s">
        <v>2122</v>
      </c>
      <c r="M464" s="69" t="s">
        <v>1673</v>
      </c>
      <c r="N464" s="69" t="s">
        <v>1673</v>
      </c>
      <c r="O464" s="6" t="s">
        <v>19</v>
      </c>
      <c r="P464" s="117"/>
      <c r="Q464" s="117"/>
    </row>
    <row r="465" spans="1:15" ht="18.75">
      <c r="A465" s="111"/>
      <c r="B465" s="265"/>
      <c r="C465" s="61"/>
      <c r="D465" s="61"/>
      <c r="E465" s="61"/>
      <c r="F465" s="250" t="e">
        <f aca="true" t="shared" si="52" ref="F465:K465">F318+F259+F7</f>
        <v>#REF!</v>
      </c>
      <c r="G465" s="250" t="e">
        <f t="shared" si="52"/>
        <v>#REF!</v>
      </c>
      <c r="H465" s="250">
        <f t="shared" si="52"/>
        <v>1520285.8886990002</v>
      </c>
      <c r="I465" s="250">
        <f t="shared" si="52"/>
        <v>1367933.474254</v>
      </c>
      <c r="J465" s="250">
        <f t="shared" si="52"/>
        <v>152339.502196</v>
      </c>
      <c r="K465" s="250">
        <f t="shared" si="52"/>
        <v>80.48400000000001</v>
      </c>
      <c r="L465" s="67"/>
      <c r="M465" s="67"/>
      <c r="N465" s="67"/>
      <c r="O465" s="117"/>
    </row>
    <row r="466" spans="1:15" ht="48" customHeight="1">
      <c r="A466" s="111"/>
      <c r="B466" s="266"/>
      <c r="C466" s="258" t="s">
        <v>1034</v>
      </c>
      <c r="D466" s="258"/>
      <c r="E466" s="258"/>
      <c r="F466" s="257">
        <f aca="true" t="shared" si="53" ref="F466:K466">SUM(F467:F486)</f>
        <v>58858.653</v>
      </c>
      <c r="G466" s="257">
        <f t="shared" si="53"/>
        <v>58858.653</v>
      </c>
      <c r="H466" s="257">
        <f t="shared" si="53"/>
        <v>46346.459</v>
      </c>
      <c r="I466" s="257">
        <f t="shared" si="53"/>
        <v>41644.9853</v>
      </c>
      <c r="J466" s="257">
        <f t="shared" si="53"/>
        <v>4698.4871</v>
      </c>
      <c r="K466" s="257">
        <f t="shared" si="53"/>
        <v>0</v>
      </c>
      <c r="L466" s="258"/>
      <c r="M466" s="258"/>
      <c r="N466" s="258"/>
      <c r="O466" s="260"/>
    </row>
    <row r="467" spans="1:15" ht="206.25">
      <c r="A467" s="111">
        <v>400</v>
      </c>
      <c r="B467" s="102" t="s">
        <v>1110</v>
      </c>
      <c r="C467" s="136" t="s">
        <v>1024</v>
      </c>
      <c r="D467" s="139">
        <v>2017</v>
      </c>
      <c r="E467" s="139" t="s">
        <v>1025</v>
      </c>
      <c r="F467" s="11">
        <v>1484.254</v>
      </c>
      <c r="G467" s="11">
        <v>1484.254</v>
      </c>
      <c r="H467" s="11">
        <f>I467+J467</f>
        <v>1484.254</v>
      </c>
      <c r="I467" s="11">
        <v>1335.829</v>
      </c>
      <c r="J467" s="11">
        <v>148.425</v>
      </c>
      <c r="K467" s="11">
        <v>0</v>
      </c>
      <c r="L467" s="139" t="s">
        <v>2122</v>
      </c>
      <c r="M467" s="139" t="s">
        <v>1026</v>
      </c>
      <c r="N467" s="139" t="s">
        <v>1027</v>
      </c>
      <c r="O467" s="139" t="s">
        <v>1028</v>
      </c>
    </row>
    <row r="468" spans="1:17" s="143" customFormat="1" ht="83.25" customHeight="1">
      <c r="A468" s="114">
        <v>401</v>
      </c>
      <c r="B468" s="136" t="s">
        <v>1111</v>
      </c>
      <c r="C468" s="136" t="s">
        <v>1029</v>
      </c>
      <c r="D468" s="139">
        <v>2017</v>
      </c>
      <c r="E468" s="139" t="s">
        <v>1033</v>
      </c>
      <c r="F468" s="11">
        <v>5703.651</v>
      </c>
      <c r="G468" s="11">
        <v>5703.651</v>
      </c>
      <c r="H468" s="11">
        <f>I468+J468</f>
        <v>5703.651</v>
      </c>
      <c r="I468" s="11">
        <v>5133.286</v>
      </c>
      <c r="J468" s="11">
        <v>570.365</v>
      </c>
      <c r="K468" s="11">
        <v>0</v>
      </c>
      <c r="L468" s="139" t="s">
        <v>2122</v>
      </c>
      <c r="M468" s="139" t="s">
        <v>1031</v>
      </c>
      <c r="N468" s="139" t="s">
        <v>1030</v>
      </c>
      <c r="O468" s="139" t="s">
        <v>1032</v>
      </c>
      <c r="P468" s="151"/>
      <c r="Q468" s="136"/>
    </row>
    <row r="469" spans="1:17" s="143" customFormat="1" ht="135.75" customHeight="1">
      <c r="A469" s="111">
        <v>402</v>
      </c>
      <c r="B469" s="108" t="s">
        <v>1114</v>
      </c>
      <c r="C469" s="13" t="s">
        <v>1113</v>
      </c>
      <c r="D469" s="114" t="s">
        <v>662</v>
      </c>
      <c r="E469" s="13" t="s">
        <v>1118</v>
      </c>
      <c r="F469" s="13">
        <v>11092.519</v>
      </c>
      <c r="G469" s="13">
        <v>11092.519</v>
      </c>
      <c r="H469" s="13">
        <v>5546.26</v>
      </c>
      <c r="I469" s="13">
        <v>4991.634</v>
      </c>
      <c r="J469" s="13">
        <v>554.626</v>
      </c>
      <c r="K469" s="13">
        <v>0</v>
      </c>
      <c r="L469" s="13" t="s">
        <v>1663</v>
      </c>
      <c r="M469" s="13" t="s">
        <v>1115</v>
      </c>
      <c r="N469" s="13" t="s">
        <v>1116</v>
      </c>
      <c r="O469" s="13" t="s">
        <v>1119</v>
      </c>
      <c r="P469" s="27"/>
      <c r="Q469" s="27"/>
    </row>
    <row r="470" spans="1:17" s="143" customFormat="1" ht="233.25" customHeight="1">
      <c r="A470" s="114">
        <v>403</v>
      </c>
      <c r="B470" s="136" t="s">
        <v>1123</v>
      </c>
      <c r="C470" s="13" t="s">
        <v>1120</v>
      </c>
      <c r="D470" s="139">
        <v>2017</v>
      </c>
      <c r="E470" s="34" t="s">
        <v>1122</v>
      </c>
      <c r="F470" s="3">
        <v>441.839</v>
      </c>
      <c r="G470" s="3">
        <v>441.839</v>
      </c>
      <c r="H470" s="3">
        <v>441.839</v>
      </c>
      <c r="I470" s="3">
        <f>H470*0.9</f>
        <v>397.6551</v>
      </c>
      <c r="J470" s="3">
        <f>H470*0.1</f>
        <v>44.1839</v>
      </c>
      <c r="K470" s="131">
        <v>0</v>
      </c>
      <c r="L470" s="139" t="s">
        <v>1663</v>
      </c>
      <c r="M470" s="6" t="s">
        <v>1121</v>
      </c>
      <c r="N470" s="6" t="s">
        <v>1121</v>
      </c>
      <c r="O470" s="15" t="s">
        <v>1124</v>
      </c>
      <c r="P470" s="27"/>
      <c r="Q470" s="27"/>
    </row>
    <row r="471" spans="1:17" s="143" customFormat="1" ht="120.75" customHeight="1">
      <c r="A471" s="111">
        <v>404</v>
      </c>
      <c r="B471" s="136" t="s">
        <v>1125</v>
      </c>
      <c r="C471" s="139" t="s">
        <v>1168</v>
      </c>
      <c r="D471" s="139">
        <v>2017</v>
      </c>
      <c r="E471" s="139" t="s">
        <v>1126</v>
      </c>
      <c r="F471" s="3">
        <v>1285.545</v>
      </c>
      <c r="G471" s="3">
        <v>1285.545</v>
      </c>
      <c r="H471" s="3">
        <v>1285.545</v>
      </c>
      <c r="I471" s="3">
        <v>1090.163</v>
      </c>
      <c r="J471" s="3">
        <v>192.382</v>
      </c>
      <c r="K471" s="3">
        <v>0</v>
      </c>
      <c r="L471" s="139" t="s">
        <v>1663</v>
      </c>
      <c r="M471" s="139" t="s">
        <v>1127</v>
      </c>
      <c r="N471" s="139"/>
      <c r="O471" s="139"/>
      <c r="P471" s="27"/>
      <c r="Q471" s="27"/>
    </row>
    <row r="472" spans="1:17" s="143" customFormat="1" ht="83.25" customHeight="1">
      <c r="A472" s="114">
        <v>405</v>
      </c>
      <c r="B472" s="136" t="s">
        <v>1128</v>
      </c>
      <c r="C472" s="139" t="s">
        <v>1129</v>
      </c>
      <c r="D472" s="139">
        <v>2017</v>
      </c>
      <c r="E472" s="139"/>
      <c r="F472" s="3">
        <v>237.265</v>
      </c>
      <c r="G472" s="3">
        <v>237.265</v>
      </c>
      <c r="H472" s="3">
        <v>237.265</v>
      </c>
      <c r="I472" s="3">
        <v>213.538</v>
      </c>
      <c r="J472" s="3">
        <v>23.727</v>
      </c>
      <c r="K472" s="3">
        <v>0</v>
      </c>
      <c r="L472" s="139" t="s">
        <v>1663</v>
      </c>
      <c r="M472" s="139" t="s">
        <v>1127</v>
      </c>
      <c r="N472" s="139"/>
      <c r="O472" s="139"/>
      <c r="P472" s="27"/>
      <c r="Q472" s="27"/>
    </row>
    <row r="473" spans="1:17" s="143" customFormat="1" ht="83.25" customHeight="1">
      <c r="A473" s="111">
        <v>406</v>
      </c>
      <c r="B473" s="136" t="s">
        <v>1130</v>
      </c>
      <c r="C473" s="139" t="s">
        <v>1131</v>
      </c>
      <c r="D473" s="139">
        <v>2017</v>
      </c>
      <c r="E473" s="139"/>
      <c r="F473" s="3">
        <v>152.684</v>
      </c>
      <c r="G473" s="3">
        <v>152.684</v>
      </c>
      <c r="H473" s="3">
        <v>152.684</v>
      </c>
      <c r="I473" s="3">
        <v>137.416</v>
      </c>
      <c r="J473" s="3">
        <v>15.268</v>
      </c>
      <c r="K473" s="3">
        <v>0</v>
      </c>
      <c r="L473" s="139" t="s">
        <v>2122</v>
      </c>
      <c r="M473" s="139" t="s">
        <v>1127</v>
      </c>
      <c r="N473" s="139"/>
      <c r="O473" s="139"/>
      <c r="P473" s="27"/>
      <c r="Q473" s="27"/>
    </row>
    <row r="474" spans="1:17" s="143" customFormat="1" ht="83.25" customHeight="1">
      <c r="A474" s="114">
        <v>407</v>
      </c>
      <c r="B474" s="136" t="s">
        <v>1132</v>
      </c>
      <c r="C474" s="139" t="s">
        <v>1133</v>
      </c>
      <c r="D474" s="139">
        <v>2017</v>
      </c>
      <c r="E474" s="139"/>
      <c r="F474" s="3">
        <v>246.131</v>
      </c>
      <c r="G474" s="3">
        <v>246.131</v>
      </c>
      <c r="H474" s="3">
        <v>246.131</v>
      </c>
      <c r="I474" s="3">
        <v>221.518</v>
      </c>
      <c r="J474" s="3">
        <v>24.613</v>
      </c>
      <c r="K474" s="3">
        <v>0</v>
      </c>
      <c r="L474" s="139" t="s">
        <v>2122</v>
      </c>
      <c r="M474" s="139" t="s">
        <v>1127</v>
      </c>
      <c r="N474" s="139"/>
      <c r="O474" s="139"/>
      <c r="P474" s="27"/>
      <c r="Q474" s="27"/>
    </row>
    <row r="475" spans="1:17" s="143" customFormat="1" ht="83.25" customHeight="1">
      <c r="A475" s="111">
        <v>408</v>
      </c>
      <c r="B475" s="136" t="s">
        <v>1134</v>
      </c>
      <c r="C475" s="139" t="s">
        <v>1135</v>
      </c>
      <c r="D475" s="139">
        <v>2017</v>
      </c>
      <c r="E475" s="139"/>
      <c r="F475" s="3">
        <v>382.228</v>
      </c>
      <c r="G475" s="3">
        <v>382.228</v>
      </c>
      <c r="H475" s="3">
        <v>382.228</v>
      </c>
      <c r="I475" s="3">
        <v>344.005</v>
      </c>
      <c r="J475" s="3">
        <v>38.233</v>
      </c>
      <c r="K475" s="3">
        <v>0</v>
      </c>
      <c r="L475" s="139" t="s">
        <v>2122</v>
      </c>
      <c r="M475" s="139" t="s">
        <v>1136</v>
      </c>
      <c r="N475" s="139"/>
      <c r="O475" s="139"/>
      <c r="P475" s="27"/>
      <c r="Q475" s="27"/>
    </row>
    <row r="476" spans="1:17" s="143" customFormat="1" ht="123" customHeight="1">
      <c r="A476" s="114">
        <v>409</v>
      </c>
      <c r="B476" s="157" t="s">
        <v>1137</v>
      </c>
      <c r="C476" s="134" t="s">
        <v>1138</v>
      </c>
      <c r="D476" s="134">
        <v>2017</v>
      </c>
      <c r="E476" s="134"/>
      <c r="F476" s="5">
        <v>1050.153</v>
      </c>
      <c r="G476" s="5">
        <v>1050.153</v>
      </c>
      <c r="H476" s="5">
        <v>1050.153</v>
      </c>
      <c r="I476" s="5">
        <v>945.137</v>
      </c>
      <c r="J476" s="5">
        <v>105.02</v>
      </c>
      <c r="K476" s="5">
        <v>0</v>
      </c>
      <c r="L476" s="134" t="s">
        <v>2122</v>
      </c>
      <c r="M476" s="139" t="s">
        <v>1160</v>
      </c>
      <c r="N476" s="134"/>
      <c r="O476" s="134"/>
      <c r="P476" s="27"/>
      <c r="Q476" s="27"/>
    </row>
    <row r="477" spans="1:17" s="143" customFormat="1" ht="114.75" customHeight="1">
      <c r="A477" s="111">
        <v>410</v>
      </c>
      <c r="B477" s="157" t="s">
        <v>1139</v>
      </c>
      <c r="C477" s="134" t="s">
        <v>1140</v>
      </c>
      <c r="D477" s="134">
        <v>2017</v>
      </c>
      <c r="E477" s="134"/>
      <c r="F477" s="5">
        <v>1494.857</v>
      </c>
      <c r="G477" s="5">
        <v>1494.857</v>
      </c>
      <c r="H477" s="5">
        <v>1494.857</v>
      </c>
      <c r="I477" s="5">
        <v>1345.371</v>
      </c>
      <c r="J477" s="5">
        <v>149.486</v>
      </c>
      <c r="K477" s="5">
        <v>0</v>
      </c>
      <c r="L477" s="134" t="s">
        <v>2122</v>
      </c>
      <c r="M477" s="139" t="s">
        <v>1159</v>
      </c>
      <c r="N477" s="134"/>
      <c r="O477" s="134"/>
      <c r="P477" s="134"/>
      <c r="Q477" s="134"/>
    </row>
    <row r="478" spans="1:17" s="143" customFormat="1" ht="83.25" customHeight="1">
      <c r="A478" s="114">
        <v>411</v>
      </c>
      <c r="B478" s="136" t="s">
        <v>1141</v>
      </c>
      <c r="C478" s="139" t="s">
        <v>1142</v>
      </c>
      <c r="D478" s="139">
        <v>2017</v>
      </c>
      <c r="E478" s="139"/>
      <c r="F478" s="3">
        <v>1447.98</v>
      </c>
      <c r="G478" s="3">
        <v>1447.98</v>
      </c>
      <c r="H478" s="3">
        <v>1447.98</v>
      </c>
      <c r="I478" s="3">
        <v>1303.182</v>
      </c>
      <c r="J478" s="3">
        <v>144.798</v>
      </c>
      <c r="K478" s="3">
        <v>0</v>
      </c>
      <c r="L478" s="139" t="s">
        <v>1143</v>
      </c>
      <c r="M478" s="139" t="s">
        <v>1158</v>
      </c>
      <c r="N478" s="139"/>
      <c r="O478" s="139"/>
      <c r="P478" s="139"/>
      <c r="Q478" s="139"/>
    </row>
    <row r="479" spans="1:17" s="143" customFormat="1" ht="159" customHeight="1">
      <c r="A479" s="111">
        <v>412</v>
      </c>
      <c r="B479" s="136" t="s">
        <v>1144</v>
      </c>
      <c r="C479" s="139" t="s">
        <v>1145</v>
      </c>
      <c r="D479" s="139">
        <v>2017</v>
      </c>
      <c r="E479" s="139"/>
      <c r="F479" s="3">
        <v>6047.59</v>
      </c>
      <c r="G479" s="3">
        <v>6047.59</v>
      </c>
      <c r="H479" s="3">
        <v>6047.59</v>
      </c>
      <c r="I479" s="3">
        <v>5442.831</v>
      </c>
      <c r="J479" s="3">
        <v>604.759</v>
      </c>
      <c r="K479" s="3">
        <v>0</v>
      </c>
      <c r="L479" s="139" t="s">
        <v>2122</v>
      </c>
      <c r="M479" s="139" t="s">
        <v>1157</v>
      </c>
      <c r="N479" s="139"/>
      <c r="O479" s="139"/>
      <c r="P479" s="139"/>
      <c r="Q479" s="139"/>
    </row>
    <row r="480" spans="1:17" s="143" customFormat="1" ht="140.25" customHeight="1">
      <c r="A480" s="114">
        <v>413</v>
      </c>
      <c r="B480" s="136" t="s">
        <v>1146</v>
      </c>
      <c r="C480" s="139" t="s">
        <v>1147</v>
      </c>
      <c r="D480" s="139" t="s">
        <v>662</v>
      </c>
      <c r="E480" s="139"/>
      <c r="F480" s="3">
        <v>11536.2</v>
      </c>
      <c r="G480" s="3">
        <v>11536.2</v>
      </c>
      <c r="H480" s="3">
        <v>4570.265</v>
      </c>
      <c r="I480" s="3">
        <v>4113.239</v>
      </c>
      <c r="J480" s="3">
        <v>457.026</v>
      </c>
      <c r="K480" s="3">
        <v>0</v>
      </c>
      <c r="L480" s="139" t="s">
        <v>1785</v>
      </c>
      <c r="M480" s="139" t="s">
        <v>1169</v>
      </c>
      <c r="N480" s="139" t="s">
        <v>1170</v>
      </c>
      <c r="O480" s="139"/>
      <c r="P480" s="139"/>
      <c r="Q480" s="139"/>
    </row>
    <row r="481" spans="1:17" s="143" customFormat="1" ht="118.5" customHeight="1">
      <c r="A481" s="111">
        <v>414</v>
      </c>
      <c r="B481" s="136" t="s">
        <v>1148</v>
      </c>
      <c r="C481" s="139" t="s">
        <v>1149</v>
      </c>
      <c r="D481" s="139">
        <v>2017</v>
      </c>
      <c r="E481" s="139"/>
      <c r="F481" s="3">
        <v>1664.089</v>
      </c>
      <c r="G481" s="3">
        <v>1664.089</v>
      </c>
      <c r="H481" s="3">
        <v>1664.089</v>
      </c>
      <c r="I481" s="3">
        <v>1497.68</v>
      </c>
      <c r="J481" s="3">
        <v>166.409</v>
      </c>
      <c r="K481" s="3">
        <v>0</v>
      </c>
      <c r="L481" s="139" t="s">
        <v>2122</v>
      </c>
      <c r="M481" s="139" t="s">
        <v>1171</v>
      </c>
      <c r="N481" s="139" t="s">
        <v>118</v>
      </c>
      <c r="O481" s="139"/>
      <c r="P481" s="139"/>
      <c r="Q481" s="139"/>
    </row>
    <row r="482" spans="1:17" s="143" customFormat="1" ht="114.75" customHeight="1">
      <c r="A482" s="114">
        <v>415</v>
      </c>
      <c r="B482" s="136" t="s">
        <v>1150</v>
      </c>
      <c r="C482" s="139" t="s">
        <v>1151</v>
      </c>
      <c r="D482" s="139">
        <v>2017</v>
      </c>
      <c r="E482" s="139"/>
      <c r="F482" s="3">
        <v>1239.944</v>
      </c>
      <c r="G482" s="3">
        <v>1239.944</v>
      </c>
      <c r="H482" s="3">
        <v>1239.944</v>
      </c>
      <c r="I482" s="3">
        <v>1115.9496</v>
      </c>
      <c r="J482" s="3">
        <v>123.994</v>
      </c>
      <c r="K482" s="3">
        <v>0</v>
      </c>
      <c r="L482" s="139" t="s">
        <v>2122</v>
      </c>
      <c r="M482" s="139" t="s">
        <v>1156</v>
      </c>
      <c r="N482" s="139"/>
      <c r="O482" s="139"/>
      <c r="P482" s="139"/>
      <c r="Q482" s="139"/>
    </row>
    <row r="483" spans="1:17" s="143" customFormat="1" ht="123.75" customHeight="1">
      <c r="A483" s="111">
        <v>416</v>
      </c>
      <c r="B483" s="136" t="s">
        <v>1152</v>
      </c>
      <c r="C483" s="139" t="s">
        <v>1153</v>
      </c>
      <c r="D483" s="139">
        <v>2017</v>
      </c>
      <c r="E483" s="139"/>
      <c r="F483" s="3">
        <v>3956.082</v>
      </c>
      <c r="G483" s="3">
        <v>3956.082</v>
      </c>
      <c r="H483" s="3">
        <v>3956.082</v>
      </c>
      <c r="I483" s="3">
        <v>3560.4738</v>
      </c>
      <c r="J483" s="3">
        <v>395.6082</v>
      </c>
      <c r="K483" s="3">
        <v>0</v>
      </c>
      <c r="L483" s="139" t="s">
        <v>2122</v>
      </c>
      <c r="M483" s="139" t="s">
        <v>1156</v>
      </c>
      <c r="N483" s="139"/>
      <c r="O483" s="139"/>
      <c r="P483" s="139"/>
      <c r="Q483" s="139"/>
    </row>
    <row r="484" spans="1:17" s="143" customFormat="1" ht="116.25" customHeight="1">
      <c r="A484" s="114">
        <v>417</v>
      </c>
      <c r="B484" s="136" t="s">
        <v>1154</v>
      </c>
      <c r="C484" s="139" t="s">
        <v>1155</v>
      </c>
      <c r="D484" s="139">
        <v>2017</v>
      </c>
      <c r="E484" s="139"/>
      <c r="F484" s="3">
        <v>3500</v>
      </c>
      <c r="G484" s="3">
        <v>3500</v>
      </c>
      <c r="H484" s="3">
        <v>3500</v>
      </c>
      <c r="I484" s="3">
        <v>3150</v>
      </c>
      <c r="J484" s="3">
        <v>350</v>
      </c>
      <c r="K484" s="3">
        <v>0</v>
      </c>
      <c r="L484" s="139" t="s">
        <v>2122</v>
      </c>
      <c r="M484" s="139" t="s">
        <v>1156</v>
      </c>
      <c r="N484" s="139"/>
      <c r="O484" s="139"/>
      <c r="P484" s="139"/>
      <c r="Q484" s="139"/>
    </row>
    <row r="485" spans="1:17" ht="89.25" customHeight="1">
      <c r="A485" s="111">
        <v>418</v>
      </c>
      <c r="B485" s="103" t="s">
        <v>1161</v>
      </c>
      <c r="C485" s="103" t="s">
        <v>1162</v>
      </c>
      <c r="D485" s="111">
        <v>2017</v>
      </c>
      <c r="E485" s="111"/>
      <c r="F485" s="111">
        <v>2895.642</v>
      </c>
      <c r="G485" s="111">
        <v>2895.642</v>
      </c>
      <c r="H485" s="111">
        <v>2895.642</v>
      </c>
      <c r="I485" s="111">
        <v>2606.0778</v>
      </c>
      <c r="J485" s="111">
        <v>289.564</v>
      </c>
      <c r="K485" s="111">
        <v>0</v>
      </c>
      <c r="L485" s="111" t="s">
        <v>1663</v>
      </c>
      <c r="M485" s="139" t="s">
        <v>1165</v>
      </c>
      <c r="N485" s="111"/>
      <c r="O485" s="111"/>
      <c r="P485" s="117"/>
      <c r="Q485" s="117"/>
    </row>
    <row r="486" spans="1:17" ht="72.75" customHeight="1">
      <c r="A486" s="111">
        <v>419</v>
      </c>
      <c r="B486" s="103" t="s">
        <v>1163</v>
      </c>
      <c r="C486" s="103" t="s">
        <v>1164</v>
      </c>
      <c r="D486" s="111">
        <v>2017</v>
      </c>
      <c r="E486" s="117"/>
      <c r="F486" s="111">
        <v>3000</v>
      </c>
      <c r="G486" s="111">
        <v>3000</v>
      </c>
      <c r="H486" s="111">
        <v>3000</v>
      </c>
      <c r="I486" s="111">
        <v>2700</v>
      </c>
      <c r="J486" s="111">
        <v>300</v>
      </c>
      <c r="K486" s="111">
        <v>0</v>
      </c>
      <c r="L486" s="111" t="s">
        <v>1663</v>
      </c>
      <c r="M486" s="117"/>
      <c r="N486" s="117"/>
      <c r="O486" s="117"/>
      <c r="P486" s="117"/>
      <c r="Q486" s="117"/>
    </row>
    <row r="487" spans="1:17" ht="18.75">
      <c r="A487" s="111"/>
      <c r="B487" s="117"/>
      <c r="C487" s="117"/>
      <c r="D487" s="117"/>
      <c r="E487" s="117"/>
      <c r="F487" s="276" t="e">
        <f aca="true" t="shared" si="54" ref="F487:K487">F465+F466</f>
        <v>#REF!</v>
      </c>
      <c r="G487" s="276" t="e">
        <f t="shared" si="54"/>
        <v>#REF!</v>
      </c>
      <c r="H487" s="276">
        <f t="shared" si="54"/>
        <v>1566632.3476990003</v>
      </c>
      <c r="I487" s="276">
        <f t="shared" si="54"/>
        <v>1409578.459554</v>
      </c>
      <c r="J487" s="276">
        <f t="shared" si="54"/>
        <v>157037.98929599999</v>
      </c>
      <c r="K487" s="276">
        <f t="shared" si="54"/>
        <v>80.48400000000001</v>
      </c>
      <c r="L487" s="117"/>
      <c r="M487" s="117"/>
      <c r="N487" s="117"/>
      <c r="O487" s="117"/>
      <c r="P487" s="117"/>
      <c r="Q487" s="117"/>
    </row>
    <row r="488" ht="18.75">
      <c r="A488" s="275"/>
    </row>
    <row r="489" spans="1:11" ht="18.75">
      <c r="A489" s="111" t="s">
        <v>800</v>
      </c>
      <c r="B489" s="267" t="s">
        <v>800</v>
      </c>
      <c r="C489" s="170" t="s">
        <v>2110</v>
      </c>
      <c r="D489" s="170"/>
      <c r="E489" s="170"/>
      <c r="F489" s="251" t="e">
        <f aca="true" t="shared" si="55" ref="F489:K489">F7+F259+F318</f>
        <v>#REF!</v>
      </c>
      <c r="G489" s="251" t="e">
        <f t="shared" si="55"/>
        <v>#REF!</v>
      </c>
      <c r="H489" s="251">
        <f t="shared" si="55"/>
        <v>1520285.8886990002</v>
      </c>
      <c r="I489" s="251">
        <f t="shared" si="55"/>
        <v>1367933.474254</v>
      </c>
      <c r="J489" s="251">
        <f t="shared" si="55"/>
        <v>152339.502196</v>
      </c>
      <c r="K489" s="251">
        <f t="shared" si="55"/>
        <v>80.48400000000001</v>
      </c>
    </row>
    <row r="490" spans="1:11" ht="56.25">
      <c r="A490" s="111">
        <v>1</v>
      </c>
      <c r="B490" s="267">
        <v>1</v>
      </c>
      <c r="C490" s="252" t="s">
        <v>2112</v>
      </c>
      <c r="D490" s="43"/>
      <c r="E490" s="178"/>
      <c r="F490" s="3">
        <f aca="true" t="shared" si="56" ref="F490:K490">F9</f>
        <v>5367</v>
      </c>
      <c r="G490" s="3">
        <f t="shared" si="56"/>
        <v>5367</v>
      </c>
      <c r="H490" s="3">
        <f t="shared" si="56"/>
        <v>4837</v>
      </c>
      <c r="I490" s="3">
        <f t="shared" si="56"/>
        <v>4353.3</v>
      </c>
      <c r="J490" s="3">
        <f t="shared" si="56"/>
        <v>483.7</v>
      </c>
      <c r="K490" s="3">
        <f t="shared" si="56"/>
        <v>0</v>
      </c>
    </row>
    <row r="491" spans="1:11" ht="75">
      <c r="A491" s="111">
        <v>1</v>
      </c>
      <c r="B491" s="267">
        <v>1</v>
      </c>
      <c r="C491" s="252" t="s">
        <v>2114</v>
      </c>
      <c r="D491" s="139"/>
      <c r="E491" s="10"/>
      <c r="F491" s="7">
        <f>F11</f>
        <v>1498.265</v>
      </c>
      <c r="G491" s="7">
        <f>G12</f>
        <v>1498.265</v>
      </c>
      <c r="H491" s="7">
        <f>H12</f>
        <v>1498.265</v>
      </c>
      <c r="I491" s="7">
        <f>I12</f>
        <v>1348.439</v>
      </c>
      <c r="J491" s="7">
        <f>J12</f>
        <v>149.826</v>
      </c>
      <c r="K491" s="7">
        <f>K12</f>
        <v>0</v>
      </c>
    </row>
    <row r="492" spans="1:11" ht="37.5">
      <c r="A492" s="111">
        <v>1</v>
      </c>
      <c r="B492" s="267">
        <v>1</v>
      </c>
      <c r="C492" s="68" t="s">
        <v>1386</v>
      </c>
      <c r="D492" s="67"/>
      <c r="E492" s="68"/>
      <c r="F492" s="73">
        <f aca="true" t="shared" si="57" ref="F492:K492">F323</f>
        <v>6786.379</v>
      </c>
      <c r="G492" s="73">
        <f t="shared" si="57"/>
        <v>6786.379</v>
      </c>
      <c r="H492" s="73">
        <f t="shared" si="57"/>
        <v>3320.713</v>
      </c>
      <c r="I492" s="73">
        <f t="shared" si="57"/>
        <v>2988.643</v>
      </c>
      <c r="J492" s="73">
        <f t="shared" si="57"/>
        <v>332.07</v>
      </c>
      <c r="K492" s="73">
        <f t="shared" si="57"/>
        <v>0</v>
      </c>
    </row>
    <row r="493" spans="1:11" ht="18.75">
      <c r="A493" s="111">
        <v>9</v>
      </c>
      <c r="B493" s="267">
        <v>9</v>
      </c>
      <c r="C493" s="68" t="s">
        <v>1387</v>
      </c>
      <c r="D493" s="139"/>
      <c r="E493" s="10"/>
      <c r="F493" s="7">
        <f aca="true" t="shared" si="58" ref="F493:K493">F325</f>
        <v>239274.79499999998</v>
      </c>
      <c r="G493" s="7">
        <f t="shared" si="58"/>
        <v>209162.671</v>
      </c>
      <c r="H493" s="7">
        <f t="shared" si="58"/>
        <v>209162.671</v>
      </c>
      <c r="I493" s="7">
        <f t="shared" si="58"/>
        <v>187934.30220000003</v>
      </c>
      <c r="J493" s="7">
        <f t="shared" si="58"/>
        <v>21228.368800000004</v>
      </c>
      <c r="K493" s="7">
        <f t="shared" si="58"/>
        <v>0</v>
      </c>
    </row>
    <row r="494" spans="1:11" ht="18.75">
      <c r="A494" s="111">
        <v>1</v>
      </c>
      <c r="B494" s="267">
        <v>1</v>
      </c>
      <c r="C494" s="68" t="s">
        <v>1388</v>
      </c>
      <c r="D494" s="139"/>
      <c r="E494" s="10"/>
      <c r="F494" s="7">
        <f aca="true" t="shared" si="59" ref="F494:K494">F266</f>
        <v>3940.692</v>
      </c>
      <c r="G494" s="7">
        <f t="shared" si="59"/>
        <v>3940.692</v>
      </c>
      <c r="H494" s="7">
        <f t="shared" si="59"/>
        <v>3940.692</v>
      </c>
      <c r="I494" s="7">
        <f t="shared" si="59"/>
        <v>3546.623</v>
      </c>
      <c r="J494" s="7">
        <f t="shared" si="59"/>
        <v>394.069</v>
      </c>
      <c r="K494" s="7">
        <f t="shared" si="59"/>
        <v>0</v>
      </c>
    </row>
    <row r="495" spans="1:11" ht="18.75">
      <c r="A495" s="111">
        <v>30</v>
      </c>
      <c r="B495" s="267">
        <v>30</v>
      </c>
      <c r="C495" s="252" t="s">
        <v>1487</v>
      </c>
      <c r="D495" s="170"/>
      <c r="E495" s="170"/>
      <c r="F495" s="251">
        <f aca="true" t="shared" si="60" ref="F495:K495">F14+F270+F339</f>
        <v>199508.469</v>
      </c>
      <c r="G495" s="251">
        <f t="shared" si="60"/>
        <v>199508.469</v>
      </c>
      <c r="H495" s="251">
        <f t="shared" si="60"/>
        <v>199508.469</v>
      </c>
      <c r="I495" s="251">
        <f t="shared" si="60"/>
        <v>179557.6178</v>
      </c>
      <c r="J495" s="251">
        <f t="shared" si="60"/>
        <v>19950.8502</v>
      </c>
      <c r="K495" s="251">
        <f t="shared" si="60"/>
        <v>0</v>
      </c>
    </row>
    <row r="496" spans="1:11" ht="18.75">
      <c r="A496" s="111">
        <v>18</v>
      </c>
      <c r="B496" s="267">
        <v>18</v>
      </c>
      <c r="C496" s="252" t="s">
        <v>2119</v>
      </c>
      <c r="D496" s="170"/>
      <c r="E496" s="170"/>
      <c r="F496" s="251">
        <f aca="true" t="shared" si="61" ref="F496:K496">F41+F335</f>
        <v>159671.312</v>
      </c>
      <c r="G496" s="251">
        <f t="shared" si="61"/>
        <v>159527.14</v>
      </c>
      <c r="H496" s="251">
        <f t="shared" si="61"/>
        <v>158813.54</v>
      </c>
      <c r="I496" s="251">
        <f t="shared" si="61"/>
        <v>142932.178</v>
      </c>
      <c r="J496" s="251">
        <f t="shared" si="61"/>
        <v>15881.362</v>
      </c>
      <c r="K496" s="251">
        <f t="shared" si="61"/>
        <v>0</v>
      </c>
    </row>
    <row r="497" spans="1:11" ht="18.75">
      <c r="A497" s="111">
        <v>16</v>
      </c>
      <c r="B497" s="267">
        <v>20</v>
      </c>
      <c r="C497" s="252" t="s">
        <v>1454</v>
      </c>
      <c r="D497" s="170"/>
      <c r="E497" s="170"/>
      <c r="F497" s="251">
        <f aca="true" t="shared" si="62" ref="F497:K497">F57+F268+F342</f>
        <v>83888.17843900001</v>
      </c>
      <c r="G497" s="251">
        <f t="shared" si="62"/>
        <v>75889.677439</v>
      </c>
      <c r="H497" s="251">
        <f t="shared" si="62"/>
        <v>68734.95043900001</v>
      </c>
      <c r="I497" s="251">
        <f t="shared" si="62"/>
        <v>61861.22449</v>
      </c>
      <c r="J497" s="251">
        <f t="shared" si="62"/>
        <v>6873.724999999999</v>
      </c>
      <c r="K497" s="251">
        <f t="shared" si="62"/>
        <v>66.569</v>
      </c>
    </row>
    <row r="498" spans="1:11" ht="18.75">
      <c r="A498" s="111">
        <v>15</v>
      </c>
      <c r="B498" s="267">
        <v>16</v>
      </c>
      <c r="C498" s="252" t="s">
        <v>2002</v>
      </c>
      <c r="D498" s="170"/>
      <c r="E498" s="170"/>
      <c r="F498" s="251">
        <f aca="true" t="shared" si="63" ref="F498:K498">F71+F273+F350</f>
        <v>39939.292</v>
      </c>
      <c r="G498" s="251">
        <f t="shared" si="63"/>
        <v>38000.01700000001</v>
      </c>
      <c r="H498" s="251">
        <f t="shared" si="63"/>
        <v>38000.01700000001</v>
      </c>
      <c r="I498" s="251">
        <f t="shared" si="63"/>
        <v>34200.0066</v>
      </c>
      <c r="J498" s="251">
        <f t="shared" si="63"/>
        <v>3800.0103999999997</v>
      </c>
      <c r="K498" s="251">
        <f t="shared" si="63"/>
        <v>0</v>
      </c>
    </row>
    <row r="499" spans="1:11" ht="18.75">
      <c r="A499" s="111">
        <v>12</v>
      </c>
      <c r="B499" s="267">
        <v>12</v>
      </c>
      <c r="C499" s="252" t="s">
        <v>2009</v>
      </c>
      <c r="D499" s="170"/>
      <c r="E499" s="170"/>
      <c r="F499" s="251">
        <f aca="true" t="shared" si="64" ref="F499:K499">F84+F359</f>
        <v>16400.01975</v>
      </c>
      <c r="G499" s="251">
        <f t="shared" si="64"/>
        <v>16400.01975</v>
      </c>
      <c r="H499" s="251">
        <f t="shared" si="64"/>
        <v>16400.01975</v>
      </c>
      <c r="I499" s="251">
        <f t="shared" si="64"/>
        <v>14760.017774999998</v>
      </c>
      <c r="J499" s="251">
        <f t="shared" si="64"/>
        <v>1640.0019749999997</v>
      </c>
      <c r="K499" s="251">
        <f t="shared" si="64"/>
        <v>0</v>
      </c>
    </row>
    <row r="500" spans="1:11" ht="18.75">
      <c r="A500" s="111">
        <v>14</v>
      </c>
      <c r="B500" s="267">
        <v>14</v>
      </c>
      <c r="C500" s="252" t="s">
        <v>857</v>
      </c>
      <c r="D500" s="170"/>
      <c r="E500" s="170"/>
      <c r="F500" s="251">
        <f aca="true" t="shared" si="65" ref="F500:K500">F93+F275+F354</f>
        <v>20192.193</v>
      </c>
      <c r="G500" s="251">
        <f t="shared" si="65"/>
        <v>20192.193</v>
      </c>
      <c r="H500" s="251">
        <f t="shared" si="65"/>
        <v>20192.193</v>
      </c>
      <c r="I500" s="251">
        <f t="shared" si="65"/>
        <v>18172.972</v>
      </c>
      <c r="J500" s="251">
        <f t="shared" si="65"/>
        <v>2019.221</v>
      </c>
      <c r="K500" s="251">
        <f t="shared" si="65"/>
        <v>0</v>
      </c>
    </row>
    <row r="501" spans="1:11" ht="18.75">
      <c r="A501" s="111">
        <v>53</v>
      </c>
      <c r="B501" s="267">
        <v>53</v>
      </c>
      <c r="C501" s="252" t="s">
        <v>1704</v>
      </c>
      <c r="D501" s="170"/>
      <c r="E501" s="170"/>
      <c r="F501" s="251">
        <f aca="true" t="shared" si="66" ref="F501:K501">F101+F279+F463</f>
        <v>72885.75354000002</v>
      </c>
      <c r="G501" s="251">
        <f t="shared" si="66"/>
        <v>72885.75354000002</v>
      </c>
      <c r="H501" s="251">
        <f t="shared" si="66"/>
        <v>72885.75361000001</v>
      </c>
      <c r="I501" s="251">
        <f t="shared" si="66"/>
        <v>65597.21101000001</v>
      </c>
      <c r="J501" s="251">
        <f t="shared" si="66"/>
        <v>7288.5426</v>
      </c>
      <c r="K501" s="251">
        <f t="shared" si="66"/>
        <v>0</v>
      </c>
    </row>
    <row r="502" spans="1:11" ht="18.75">
      <c r="A502" s="111">
        <v>4</v>
      </c>
      <c r="B502" s="267">
        <v>4</v>
      </c>
      <c r="C502" s="252" t="s">
        <v>882</v>
      </c>
      <c r="D502" s="170"/>
      <c r="E502" s="170"/>
      <c r="F502" s="251">
        <f aca="true" t="shared" si="67" ref="F502:K502">F146+F288+F364</f>
        <v>11479.037999999999</v>
      </c>
      <c r="G502" s="251">
        <f t="shared" si="67"/>
        <v>11479.037999999999</v>
      </c>
      <c r="H502" s="251">
        <f t="shared" si="67"/>
        <v>11479.037999999999</v>
      </c>
      <c r="I502" s="251">
        <f t="shared" si="67"/>
        <v>10331.1339</v>
      </c>
      <c r="J502" s="251">
        <f t="shared" si="67"/>
        <v>1147.9041000000002</v>
      </c>
      <c r="K502" s="251">
        <f t="shared" si="67"/>
        <v>0</v>
      </c>
    </row>
    <row r="503" spans="1:12" ht="18.75">
      <c r="A503" s="111">
        <v>19</v>
      </c>
      <c r="B503" s="267">
        <v>19</v>
      </c>
      <c r="C503" s="252" t="s">
        <v>881</v>
      </c>
      <c r="D503" s="170"/>
      <c r="E503" s="170"/>
      <c r="F503" s="255">
        <f aca="true" t="shared" si="68" ref="F503:K503">F148+F291+F366</f>
        <v>32418.903769999997</v>
      </c>
      <c r="G503" s="255">
        <f t="shared" si="68"/>
        <v>29667.876769999995</v>
      </c>
      <c r="H503" s="255">
        <f t="shared" si="68"/>
        <v>31335.145769999996</v>
      </c>
      <c r="I503" s="255">
        <f t="shared" si="68"/>
        <v>28201.624593000004</v>
      </c>
      <c r="J503" s="255">
        <f t="shared" si="68"/>
        <v>3133.507977</v>
      </c>
      <c r="K503" s="255">
        <f t="shared" si="68"/>
        <v>0</v>
      </c>
      <c r="L503" s="143"/>
    </row>
    <row r="504" spans="1:11" ht="18.75">
      <c r="A504" s="111">
        <v>41</v>
      </c>
      <c r="B504" s="267">
        <v>41</v>
      </c>
      <c r="C504" s="252" t="s">
        <v>2203</v>
      </c>
      <c r="D504" s="170"/>
      <c r="E504" s="170"/>
      <c r="F504" s="251">
        <f aca="true" t="shared" si="69" ref="F504:K504">F161+F295+F371</f>
        <v>83079.774</v>
      </c>
      <c r="G504" s="251">
        <f t="shared" si="69"/>
        <v>83078.351</v>
      </c>
      <c r="H504" s="251">
        <f t="shared" si="69"/>
        <v>83078.351</v>
      </c>
      <c r="I504" s="251">
        <f t="shared" si="69"/>
        <v>74771.20859999998</v>
      </c>
      <c r="J504" s="251">
        <f t="shared" si="69"/>
        <v>8307.857399999999</v>
      </c>
      <c r="K504" s="251">
        <f t="shared" si="69"/>
        <v>0</v>
      </c>
    </row>
    <row r="505" spans="1:11" ht="18.75">
      <c r="A505" s="111">
        <v>2</v>
      </c>
      <c r="B505" s="267">
        <v>2</v>
      </c>
      <c r="C505" s="252" t="s">
        <v>1996</v>
      </c>
      <c r="D505" s="170"/>
      <c r="E505" s="170"/>
      <c r="F505" s="251">
        <f aca="true" t="shared" si="70" ref="F505:K505">F166+F306</f>
        <v>2850.2349999999997</v>
      </c>
      <c r="G505" s="251">
        <f t="shared" si="70"/>
        <v>2850.2349999999997</v>
      </c>
      <c r="H505" s="251">
        <f t="shared" si="70"/>
        <v>2850.235</v>
      </c>
      <c r="I505" s="251">
        <f t="shared" si="70"/>
        <v>2565.212</v>
      </c>
      <c r="J505" s="251">
        <f t="shared" si="70"/>
        <v>285.023</v>
      </c>
      <c r="K505" s="251">
        <f t="shared" si="70"/>
        <v>0</v>
      </c>
    </row>
    <row r="506" spans="1:11" ht="18.75">
      <c r="A506" s="111">
        <v>5</v>
      </c>
      <c r="B506" s="267">
        <v>5</v>
      </c>
      <c r="C506" s="252" t="s">
        <v>1917</v>
      </c>
      <c r="D506" s="170"/>
      <c r="E506" s="170"/>
      <c r="F506" s="251">
        <f aca="true" t="shared" si="71" ref="F506:K506">F168+F308+F399</f>
        <v>23654.096</v>
      </c>
      <c r="G506" s="251">
        <f t="shared" si="71"/>
        <v>23654.096</v>
      </c>
      <c r="H506" s="251">
        <f t="shared" si="71"/>
        <v>23654.096</v>
      </c>
      <c r="I506" s="251">
        <f t="shared" si="71"/>
        <v>21288.6858</v>
      </c>
      <c r="J506" s="251">
        <f t="shared" si="71"/>
        <v>2365.4102</v>
      </c>
      <c r="K506" s="251">
        <f t="shared" si="71"/>
        <v>0</v>
      </c>
    </row>
    <row r="507" spans="1:11" ht="18.75">
      <c r="A507" s="111">
        <v>37</v>
      </c>
      <c r="B507" s="170">
        <v>37</v>
      </c>
      <c r="C507" s="252" t="s">
        <v>1271</v>
      </c>
      <c r="D507" s="170"/>
      <c r="E507" s="170"/>
      <c r="F507" s="251">
        <f aca="true" t="shared" si="72" ref="F507:K507">F172+F310+F401</f>
        <v>151412.6049</v>
      </c>
      <c r="G507" s="251">
        <f t="shared" si="72"/>
        <v>149016.5129</v>
      </c>
      <c r="H507" s="251">
        <f t="shared" si="72"/>
        <v>149016.5119</v>
      </c>
      <c r="I507" s="251">
        <f t="shared" si="72"/>
        <v>134115.161106</v>
      </c>
      <c r="J507" s="251">
        <f t="shared" si="72"/>
        <v>14901.649793999999</v>
      </c>
      <c r="K507" s="251">
        <f t="shared" si="72"/>
        <v>0</v>
      </c>
    </row>
    <row r="508" spans="1:11" ht="18.75">
      <c r="A508" s="111">
        <v>46</v>
      </c>
      <c r="B508" s="170">
        <v>46</v>
      </c>
      <c r="C508" s="252" t="s">
        <v>1398</v>
      </c>
      <c r="D508" s="170"/>
      <c r="E508" s="170"/>
      <c r="F508" s="251">
        <f aca="true" t="shared" si="73" ref="F508:K508">F200+F411</f>
        <v>93510.12632</v>
      </c>
      <c r="G508" s="251">
        <f t="shared" si="73"/>
        <v>93510.12632</v>
      </c>
      <c r="H508" s="251">
        <f t="shared" si="73"/>
        <v>93510.03521999999</v>
      </c>
      <c r="I508" s="251">
        <f t="shared" si="73"/>
        <v>84146.54482</v>
      </c>
      <c r="J508" s="251">
        <f t="shared" si="73"/>
        <v>9349.5754</v>
      </c>
      <c r="K508" s="251">
        <f t="shared" si="73"/>
        <v>13.915</v>
      </c>
    </row>
    <row r="509" spans="1:11" ht="36.75" customHeight="1">
      <c r="A509" s="111">
        <v>17</v>
      </c>
      <c r="B509" s="170">
        <v>17</v>
      </c>
      <c r="C509" s="252" t="s">
        <v>2067</v>
      </c>
      <c r="D509" s="170"/>
      <c r="E509" s="170"/>
      <c r="F509" s="255">
        <f aca="true" t="shared" si="74" ref="F509:K509">F238+F421</f>
        <v>68548.053</v>
      </c>
      <c r="G509" s="255">
        <f t="shared" si="74"/>
        <v>68548.053</v>
      </c>
      <c r="H509" s="255">
        <f t="shared" si="74"/>
        <v>68548.053</v>
      </c>
      <c r="I509" s="255">
        <f t="shared" si="74"/>
        <v>61693.25460000001</v>
      </c>
      <c r="J509" s="255">
        <f t="shared" si="74"/>
        <v>6854.7993</v>
      </c>
      <c r="K509" s="255">
        <f t="shared" si="74"/>
        <v>0</v>
      </c>
    </row>
    <row r="510" spans="1:11" ht="18.75">
      <c r="A510" s="111">
        <v>22</v>
      </c>
      <c r="B510" s="170">
        <v>23</v>
      </c>
      <c r="C510" s="252" t="s">
        <v>2062</v>
      </c>
      <c r="D510" s="170"/>
      <c r="E510" s="170"/>
      <c r="F510" s="251">
        <f aca="true" t="shared" si="75" ref="F510:K510">F250+F312+F428</f>
        <v>120974.29000000002</v>
      </c>
      <c r="G510" s="251">
        <f t="shared" si="75"/>
        <v>116849.207</v>
      </c>
      <c r="H510" s="251">
        <f t="shared" si="75"/>
        <v>115875.795</v>
      </c>
      <c r="I510" s="251">
        <f t="shared" si="75"/>
        <v>104288.212</v>
      </c>
      <c r="J510" s="251">
        <f t="shared" si="75"/>
        <v>11587.582999999999</v>
      </c>
      <c r="K510" s="251">
        <f t="shared" si="75"/>
        <v>0</v>
      </c>
    </row>
    <row r="511" spans="1:11" ht="18.75">
      <c r="A511" s="111">
        <v>20</v>
      </c>
      <c r="B511" s="170">
        <v>20</v>
      </c>
      <c r="C511" s="252" t="s">
        <v>1254</v>
      </c>
      <c r="D511" s="170"/>
      <c r="E511" s="170"/>
      <c r="F511" s="251" t="e">
        <f aca="true" t="shared" si="76" ref="F511:K511">F254+F316+F448</f>
        <v>#REF!</v>
      </c>
      <c r="G511" s="251" t="e">
        <f t="shared" si="76"/>
        <v>#REF!</v>
      </c>
      <c r="H511" s="251">
        <f t="shared" si="76"/>
        <v>25621.5035</v>
      </c>
      <c r="I511" s="251">
        <f t="shared" si="76"/>
        <v>23059.3505</v>
      </c>
      <c r="J511" s="251">
        <f t="shared" si="76"/>
        <v>2562.1560000000004</v>
      </c>
      <c r="K511" s="251">
        <f t="shared" si="76"/>
        <v>0</v>
      </c>
    </row>
    <row r="512" spans="1:11" ht="18.75">
      <c r="A512" s="111">
        <v>1</v>
      </c>
      <c r="B512" s="170">
        <v>1</v>
      </c>
      <c r="C512" s="68" t="s">
        <v>160</v>
      </c>
      <c r="D512" s="170"/>
      <c r="E512" s="170"/>
      <c r="F512" s="170">
        <f aca="true" t="shared" si="77" ref="F512:K512">F446</f>
        <v>7691.088</v>
      </c>
      <c r="G512" s="170">
        <f t="shared" si="77"/>
        <v>7691.088</v>
      </c>
      <c r="H512" s="170">
        <f t="shared" si="77"/>
        <v>3845.55</v>
      </c>
      <c r="I512" s="170">
        <f t="shared" si="77"/>
        <v>3460.99</v>
      </c>
      <c r="J512" s="170">
        <f t="shared" si="77"/>
        <v>384.56</v>
      </c>
      <c r="K512" s="251">
        <f t="shared" si="77"/>
        <v>0</v>
      </c>
    </row>
    <row r="513" spans="1:11" ht="18.75">
      <c r="A513" s="111"/>
      <c r="B513" s="170"/>
      <c r="C513" s="170"/>
      <c r="D513" s="170"/>
      <c r="E513" s="170"/>
      <c r="F513" s="170"/>
      <c r="G513" s="170"/>
      <c r="H513" s="170"/>
      <c r="I513" s="170"/>
      <c r="J513" s="170"/>
      <c r="K513" s="170"/>
    </row>
    <row r="514" spans="1:11" ht="18.75">
      <c r="A514" s="111">
        <v>5</v>
      </c>
      <c r="B514" s="170">
        <v>5</v>
      </c>
      <c r="C514" s="170" t="s">
        <v>1389</v>
      </c>
      <c r="D514" s="170"/>
      <c r="E514" s="170"/>
      <c r="F514" s="251">
        <f aca="true" t="shared" si="78" ref="F514:K514">F260</f>
        <v>23440.891000000003</v>
      </c>
      <c r="G514" s="251">
        <f t="shared" si="78"/>
        <v>23440.891000000003</v>
      </c>
      <c r="H514" s="251">
        <f t="shared" si="78"/>
        <v>23440.890509999997</v>
      </c>
      <c r="I514" s="251">
        <f t="shared" si="78"/>
        <v>21096.80146</v>
      </c>
      <c r="J514" s="251">
        <f t="shared" si="78"/>
        <v>2344.08905</v>
      </c>
      <c r="K514" s="251">
        <f t="shared" si="78"/>
        <v>0</v>
      </c>
    </row>
    <row r="515" spans="1:11" ht="18.75">
      <c r="A515" s="111">
        <v>3</v>
      </c>
      <c r="B515" s="170">
        <v>3</v>
      </c>
      <c r="C515" s="170" t="s">
        <v>799</v>
      </c>
      <c r="D515" s="170"/>
      <c r="E515" s="170"/>
      <c r="F515" s="251">
        <f aca="true" t="shared" si="79" ref="F515:K515">F319</f>
        <v>143740.302</v>
      </c>
      <c r="G515" s="251">
        <f t="shared" si="79"/>
        <v>143740.302</v>
      </c>
      <c r="H515" s="251">
        <f t="shared" si="79"/>
        <v>90736.40000000001</v>
      </c>
      <c r="I515" s="251">
        <f t="shared" si="79"/>
        <v>81662.76</v>
      </c>
      <c r="J515" s="251">
        <f t="shared" si="79"/>
        <v>9073.640000000001</v>
      </c>
      <c r="K515" s="251">
        <f t="shared" si="79"/>
        <v>0</v>
      </c>
    </row>
    <row r="516" spans="1:11" ht="18.75">
      <c r="A516" s="111"/>
      <c r="B516" s="170"/>
      <c r="C516" s="170"/>
      <c r="D516" s="170"/>
      <c r="E516" s="170"/>
      <c r="F516" s="170"/>
      <c r="G516" s="170"/>
      <c r="H516" s="170"/>
      <c r="I516" s="170"/>
      <c r="J516" s="170"/>
      <c r="K516" s="170"/>
    </row>
    <row r="517" spans="1:11" ht="18.75">
      <c r="A517" s="111"/>
      <c r="B517" s="170"/>
      <c r="C517" s="170"/>
      <c r="D517" s="170"/>
      <c r="E517" s="170"/>
      <c r="F517" s="170"/>
      <c r="G517" s="170"/>
      <c r="H517" s="170"/>
      <c r="I517" s="170"/>
      <c r="J517" s="170"/>
      <c r="K517" s="170"/>
    </row>
    <row r="518" spans="1:11" ht="18.75">
      <c r="A518" s="111"/>
      <c r="B518" s="170"/>
      <c r="C518" s="170"/>
      <c r="D518" s="170"/>
      <c r="E518" s="170"/>
      <c r="F518" s="170"/>
      <c r="G518" s="170"/>
      <c r="H518" s="170"/>
      <c r="I518" s="170"/>
      <c r="J518" s="170"/>
      <c r="K518" s="170"/>
    </row>
    <row r="519" spans="1:11" ht="18.75">
      <c r="A519" s="111">
        <f>SUM(A490:A515)</f>
        <v>393</v>
      </c>
      <c r="B519" s="170">
        <f>SUM(B490:B515)</f>
        <v>399</v>
      </c>
      <c r="C519" s="170"/>
      <c r="D519" s="170"/>
      <c r="E519" s="170"/>
      <c r="F519" s="251" t="e">
        <f aca="true" t="shared" si="80" ref="F519:K519">SUM(F490:F518)</f>
        <v>#REF!</v>
      </c>
      <c r="G519" s="251" t="e">
        <f t="shared" si="80"/>
        <v>#REF!</v>
      </c>
      <c r="H519" s="251">
        <f t="shared" si="80"/>
        <v>1520285.888699</v>
      </c>
      <c r="I519" s="251">
        <f t="shared" si="80"/>
        <v>1367933.474254</v>
      </c>
      <c r="J519" s="251">
        <f t="shared" si="80"/>
        <v>152339.50219600002</v>
      </c>
      <c r="K519" s="251">
        <f t="shared" si="80"/>
        <v>80.48400000000001</v>
      </c>
    </row>
    <row r="520" spans="6:11" ht="18.75">
      <c r="F520" s="226" t="e">
        <f aca="true" t="shared" si="81" ref="F520:K520">F489-F519</f>
        <v>#REF!</v>
      </c>
      <c r="G520" s="226" t="e">
        <f t="shared" si="81"/>
        <v>#REF!</v>
      </c>
      <c r="H520" s="226">
        <f t="shared" si="81"/>
        <v>0</v>
      </c>
      <c r="I520" s="226">
        <f t="shared" si="81"/>
        <v>0</v>
      </c>
      <c r="J520" s="226">
        <f t="shared" si="81"/>
        <v>0</v>
      </c>
      <c r="K520" s="226">
        <f t="shared" si="81"/>
        <v>0</v>
      </c>
    </row>
  </sheetData>
  <sheetProtection/>
  <mergeCells count="18">
    <mergeCell ref="O3:O5"/>
    <mergeCell ref="P3:P5"/>
    <mergeCell ref="Q3:Q5"/>
    <mergeCell ref="B1:N1"/>
    <mergeCell ref="F4:F5"/>
    <mergeCell ref="G4:G5"/>
    <mergeCell ref="H4:H5"/>
    <mergeCell ref="I4:K4"/>
    <mergeCell ref="M4:M5"/>
    <mergeCell ref="N4:N5"/>
    <mergeCell ref="L3:L5"/>
    <mergeCell ref="M3:N3"/>
    <mergeCell ref="B3:B5"/>
    <mergeCell ref="C3:C5"/>
    <mergeCell ref="D3:D5"/>
    <mergeCell ref="E3:E5"/>
    <mergeCell ref="F3:G3"/>
    <mergeCell ref="H3:K3"/>
  </mergeCells>
  <hyperlinks>
    <hyperlink ref="C403" r:id="rId1" display="http://dfrr.minregion.gov.ua/admrout.php"/>
  </hyperlinks>
  <printOptions/>
  <pageMargins left="0.11811023622047245" right="0.11811023622047245" top="0.35433070866141736" bottom="0" header="0.31496062992125984" footer="0.31496062992125984"/>
  <pageSetup fitToHeight="0" fitToWidth="1" horizontalDpi="600" verticalDpi="600" orientation="landscape" paperSize="9" scale="36" r:id="rId2"/>
  <rowBreaks count="1" manualBreakCount="1">
    <brk id="487" max="16" man="1"/>
  </rowBreaks>
  <ignoredErrors>
    <ignoredError sqref="F312:G312 F310:K311 F308:K308 F306:K306 F295:G295 F291:G291 F289:K289 F279:J280 H261:H265 K260 H266:H269 H271 H270:K270 H275:K275 F288:G288 H288:K288 H290 H291:K291 H295:K295 H312:K312 H316:K316 F259:K259 I260:J260 H260 F260:G260" unlocked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S60"/>
  <sheetViews>
    <sheetView tabSelected="1" view="pageBreakPreview" zoomScale="85" zoomScaleNormal="84" zoomScaleSheetLayoutView="85" zoomScalePageLayoutView="0" workbookViewId="0" topLeftCell="A21">
      <selection activeCell="C14" sqref="C14"/>
    </sheetView>
  </sheetViews>
  <sheetFormatPr defaultColWidth="9.00390625" defaultRowHeight="15"/>
  <cols>
    <col min="1" max="1" width="9.28125" style="143" customWidth="1"/>
    <col min="2" max="2" width="4.140625" style="143" customWidth="1"/>
    <col min="3" max="3" width="19.00390625" style="143" customWidth="1"/>
    <col min="4" max="4" width="5.8515625" style="143" customWidth="1"/>
    <col min="5" max="5" width="13.7109375" style="143" customWidth="1"/>
    <col min="6" max="6" width="10.8515625" style="143" customWidth="1"/>
    <col min="7" max="7" width="11.140625" style="143" customWidth="1"/>
    <col min="8" max="8" width="10.8515625" style="143" customWidth="1"/>
    <col min="9" max="9" width="11.140625" style="143" customWidth="1"/>
    <col min="10" max="10" width="10.8515625" style="143" customWidth="1"/>
    <col min="11" max="11" width="12.57421875" style="143" customWidth="1"/>
    <col min="12" max="12" width="11.140625" style="143" customWidth="1"/>
    <col min="13" max="13" width="7.8515625" style="143" customWidth="1"/>
    <col min="14" max="14" width="11.140625" style="143" customWidth="1"/>
    <col min="15" max="15" width="13.28125" style="143" customWidth="1"/>
    <col min="16" max="16" width="14.8515625" style="143" customWidth="1"/>
    <col min="17" max="17" width="14.140625" style="143" customWidth="1"/>
    <col min="18" max="18" width="6.57421875" style="143" customWidth="1"/>
    <col min="19" max="19" width="13.57421875" style="143" customWidth="1"/>
    <col min="20" max="16384" width="9.00390625" style="143" customWidth="1"/>
  </cols>
  <sheetData>
    <row r="1" spans="16:19" ht="18.75">
      <c r="P1" s="306" t="s">
        <v>133</v>
      </c>
      <c r="Q1" s="306"/>
      <c r="R1" s="306"/>
      <c r="S1" s="306"/>
    </row>
    <row r="2" spans="16:19" ht="18.75">
      <c r="P2" s="306" t="s">
        <v>134</v>
      </c>
      <c r="Q2" s="306"/>
      <c r="R2" s="306"/>
      <c r="S2" s="306"/>
    </row>
    <row r="3" spans="16:19" ht="18.75">
      <c r="P3" s="307" t="s">
        <v>135</v>
      </c>
      <c r="Q3" s="307"/>
      <c r="R3" s="307"/>
      <c r="S3" s="307"/>
    </row>
    <row r="4" spans="16:19" ht="18.75">
      <c r="P4" s="354" t="s">
        <v>136</v>
      </c>
      <c r="Q4" s="354"/>
      <c r="R4" s="354"/>
      <c r="S4" s="354"/>
    </row>
    <row r="5" ht="18.75"/>
    <row r="6" spans="2:19" ht="44.25" customHeight="1">
      <c r="B6" s="351" t="s">
        <v>2126</v>
      </c>
      <c r="C6" s="351"/>
      <c r="D6" s="351"/>
      <c r="E6" s="351"/>
      <c r="F6" s="351"/>
      <c r="G6" s="351"/>
      <c r="H6" s="351"/>
      <c r="I6" s="351"/>
      <c r="J6" s="351"/>
      <c r="K6" s="351"/>
      <c r="L6" s="351"/>
      <c r="M6" s="351"/>
      <c r="N6" s="351"/>
      <c r="O6" s="351"/>
      <c r="P6" s="351"/>
      <c r="Q6" s="351"/>
      <c r="R6" s="351"/>
      <c r="S6" s="351"/>
    </row>
    <row r="7" spans="2:19" s="160" customFormat="1" ht="30.75" customHeight="1">
      <c r="B7" s="352" t="s">
        <v>2088</v>
      </c>
      <c r="C7" s="352" t="s">
        <v>2089</v>
      </c>
      <c r="D7" s="353" t="s">
        <v>127</v>
      </c>
      <c r="E7" s="352" t="s">
        <v>129</v>
      </c>
      <c r="F7" s="352" t="s">
        <v>2092</v>
      </c>
      <c r="G7" s="352"/>
      <c r="H7" s="352" t="s">
        <v>2093</v>
      </c>
      <c r="I7" s="352"/>
      <c r="J7" s="352"/>
      <c r="K7" s="352"/>
      <c r="L7" s="352"/>
      <c r="M7" s="352"/>
      <c r="N7" s="352" t="s">
        <v>132</v>
      </c>
      <c r="O7" s="352" t="s">
        <v>2095</v>
      </c>
      <c r="P7" s="352"/>
      <c r="Q7" s="352" t="s">
        <v>2096</v>
      </c>
      <c r="R7" s="353" t="s">
        <v>131</v>
      </c>
      <c r="S7" s="352" t="s">
        <v>2098</v>
      </c>
    </row>
    <row r="8" spans="2:19" s="160" customFormat="1" ht="57" customHeight="1">
      <c r="B8" s="352"/>
      <c r="C8" s="352"/>
      <c r="D8" s="353"/>
      <c r="E8" s="352"/>
      <c r="F8" s="352" t="s">
        <v>2099</v>
      </c>
      <c r="G8" s="352" t="s">
        <v>2100</v>
      </c>
      <c r="H8" s="352"/>
      <c r="I8" s="352" t="s">
        <v>2105</v>
      </c>
      <c r="J8" s="352"/>
      <c r="K8" s="352"/>
      <c r="L8" s="352" t="s">
        <v>2106</v>
      </c>
      <c r="M8" s="352" t="s">
        <v>130</v>
      </c>
      <c r="N8" s="352"/>
      <c r="O8" s="353" t="s">
        <v>2103</v>
      </c>
      <c r="P8" s="353" t="s">
        <v>2104</v>
      </c>
      <c r="Q8" s="352"/>
      <c r="R8" s="353"/>
      <c r="S8" s="352"/>
    </row>
    <row r="9" spans="2:19" s="160" customFormat="1" ht="42" customHeight="1">
      <c r="B9" s="352"/>
      <c r="C9" s="352"/>
      <c r="D9" s="353"/>
      <c r="E9" s="352"/>
      <c r="F9" s="352"/>
      <c r="G9" s="352"/>
      <c r="H9" s="352"/>
      <c r="I9" s="288" t="s">
        <v>128</v>
      </c>
      <c r="J9" s="288" t="s">
        <v>119</v>
      </c>
      <c r="K9" s="288" t="s">
        <v>120</v>
      </c>
      <c r="L9" s="352"/>
      <c r="M9" s="352"/>
      <c r="N9" s="352"/>
      <c r="O9" s="353"/>
      <c r="P9" s="353"/>
      <c r="Q9" s="352"/>
      <c r="R9" s="353"/>
      <c r="S9" s="352"/>
    </row>
    <row r="10" spans="2:19" s="287" customFormat="1" ht="12.75">
      <c r="B10" s="280">
        <v>1</v>
      </c>
      <c r="C10" s="280">
        <v>2</v>
      </c>
      <c r="D10" s="280">
        <v>3</v>
      </c>
      <c r="E10" s="280">
        <v>4</v>
      </c>
      <c r="F10" s="280">
        <v>5</v>
      </c>
      <c r="G10" s="280">
        <v>6</v>
      </c>
      <c r="H10" s="280">
        <v>7</v>
      </c>
      <c r="I10" s="280">
        <v>8</v>
      </c>
      <c r="J10" s="280">
        <v>9</v>
      </c>
      <c r="K10" s="280">
        <v>10</v>
      </c>
      <c r="L10" s="280">
        <v>11</v>
      </c>
      <c r="M10" s="280">
        <v>12</v>
      </c>
      <c r="N10" s="280">
        <v>13</v>
      </c>
      <c r="O10" s="280">
        <v>14</v>
      </c>
      <c r="P10" s="280">
        <v>15</v>
      </c>
      <c r="Q10" s="280">
        <v>16</v>
      </c>
      <c r="R10" s="280">
        <v>17</v>
      </c>
      <c r="S10" s="280">
        <v>18</v>
      </c>
    </row>
    <row r="11" spans="2:19" ht="18.75">
      <c r="B11" s="356" t="s">
        <v>126</v>
      </c>
      <c r="C11" s="356"/>
      <c r="D11" s="356"/>
      <c r="E11" s="277"/>
      <c r="F11" s="277"/>
      <c r="G11" s="277"/>
      <c r="H11" s="277"/>
      <c r="I11" s="286">
        <f>J11+K11</f>
        <v>0</v>
      </c>
      <c r="J11" s="284">
        <v>0</v>
      </c>
      <c r="K11" s="284">
        <v>0</v>
      </c>
      <c r="L11" s="277"/>
      <c r="M11" s="277"/>
      <c r="N11" s="277"/>
      <c r="O11" s="277"/>
      <c r="P11" s="277"/>
      <c r="Q11" s="277"/>
      <c r="R11" s="277"/>
      <c r="S11" s="277"/>
    </row>
    <row r="12" spans="2:19" ht="25.5">
      <c r="B12" s="283"/>
      <c r="C12" s="283" t="s">
        <v>125</v>
      </c>
      <c r="D12" s="285" t="s">
        <v>2109</v>
      </c>
      <c r="E12" s="285" t="s">
        <v>2109</v>
      </c>
      <c r="F12" s="302">
        <f>F13+F22+F27+F30</f>
        <v>837665.272</v>
      </c>
      <c r="G12" s="302">
        <f>G13+G22+G27+G30</f>
        <v>700694.261</v>
      </c>
      <c r="H12" s="302">
        <f>H13+H22+H27+H30</f>
        <v>148969.262</v>
      </c>
      <c r="I12" s="303">
        <f>J12+K12</f>
        <v>114753.81199999999</v>
      </c>
      <c r="J12" s="302">
        <f>J13+J22+J27+J30</f>
        <v>32786.802999999985</v>
      </c>
      <c r="K12" s="302">
        <f>K13+K22+K27+K30</f>
        <v>81967.009</v>
      </c>
      <c r="L12" s="302">
        <f>L13+L22+L27+L30</f>
        <v>34215.45</v>
      </c>
      <c r="M12" s="302">
        <f>M13+M22+M27+M30</f>
        <v>0</v>
      </c>
      <c r="N12" s="277" t="s">
        <v>2109</v>
      </c>
      <c r="O12" s="277" t="s">
        <v>2109</v>
      </c>
      <c r="P12" s="277" t="s">
        <v>2109</v>
      </c>
      <c r="Q12" s="277" t="s">
        <v>2109</v>
      </c>
      <c r="R12" s="277" t="s">
        <v>2109</v>
      </c>
      <c r="S12" s="277"/>
    </row>
    <row r="13" spans="2:19" ht="25.5">
      <c r="B13" s="283"/>
      <c r="C13" s="283" t="s">
        <v>121</v>
      </c>
      <c r="D13" s="285"/>
      <c r="E13" s="285"/>
      <c r="F13" s="302">
        <f>SUM(F14:F21)</f>
        <v>111255.225</v>
      </c>
      <c r="G13" s="302">
        <f>SUM(G14:G21)</f>
        <v>19135.421000000002</v>
      </c>
      <c r="H13" s="302">
        <f>SUM(H14:H21)</f>
        <v>19135.421000000002</v>
      </c>
      <c r="I13" s="303">
        <f>J13+K13</f>
        <v>15827.085999999998</v>
      </c>
      <c r="J13" s="302">
        <f>SUM(J14:J21)</f>
        <v>15827.085999999998</v>
      </c>
      <c r="K13" s="302">
        <f>SUM(K14:K21)</f>
        <v>0</v>
      </c>
      <c r="L13" s="302">
        <f>SUM(L14:L21)</f>
        <v>3308.335</v>
      </c>
      <c r="M13" s="302">
        <f>SUM(M14:M21)</f>
        <v>0</v>
      </c>
      <c r="N13" s="277"/>
      <c r="O13" s="277"/>
      <c r="P13" s="277"/>
      <c r="Q13" s="277"/>
      <c r="R13" s="277"/>
      <c r="S13" s="277"/>
    </row>
    <row r="14" spans="2:19" ht="140.25">
      <c r="B14" s="308" t="s">
        <v>137</v>
      </c>
      <c r="C14" s="281" t="s">
        <v>138</v>
      </c>
      <c r="D14" s="282" t="s">
        <v>139</v>
      </c>
      <c r="E14" s="282" t="s">
        <v>140</v>
      </c>
      <c r="F14" s="253">
        <v>8000</v>
      </c>
      <c r="G14" s="253">
        <v>3486.984</v>
      </c>
      <c r="H14" s="253">
        <v>3486.984</v>
      </c>
      <c r="I14" s="253">
        <v>1743.492</v>
      </c>
      <c r="J14" s="253">
        <v>1743.492</v>
      </c>
      <c r="K14" s="291"/>
      <c r="L14" s="253">
        <v>1743.492</v>
      </c>
      <c r="M14" s="254"/>
      <c r="N14" s="220" t="s">
        <v>2122</v>
      </c>
      <c r="O14" s="282" t="s">
        <v>680</v>
      </c>
      <c r="P14" s="282" t="s">
        <v>681</v>
      </c>
      <c r="Q14" s="282" t="s">
        <v>682</v>
      </c>
      <c r="R14" s="221">
        <v>64</v>
      </c>
      <c r="S14" s="294"/>
    </row>
    <row r="15" spans="2:19" ht="127.5" customHeight="1">
      <c r="B15" s="188" t="s">
        <v>685</v>
      </c>
      <c r="C15" s="222" t="s">
        <v>683</v>
      </c>
      <c r="D15" s="188" t="s">
        <v>1779</v>
      </c>
      <c r="E15" s="188" t="s">
        <v>684</v>
      </c>
      <c r="F15" s="189">
        <v>98223.916</v>
      </c>
      <c r="G15" s="189">
        <v>14300.752</v>
      </c>
      <c r="H15" s="189">
        <v>14300.752</v>
      </c>
      <c r="I15" s="189">
        <v>12870.677</v>
      </c>
      <c r="J15" s="189">
        <v>12870.677</v>
      </c>
      <c r="K15" s="291"/>
      <c r="L15" s="189">
        <v>1430.075</v>
      </c>
      <c r="M15" s="189"/>
      <c r="N15" s="188" t="s">
        <v>2122</v>
      </c>
      <c r="O15" s="282" t="s">
        <v>686</v>
      </c>
      <c r="P15" s="190" t="s">
        <v>687</v>
      </c>
      <c r="Q15" s="188" t="s">
        <v>688</v>
      </c>
      <c r="R15" s="89">
        <v>76.7</v>
      </c>
      <c r="S15" s="277"/>
    </row>
    <row r="16" spans="2:19" ht="178.5">
      <c r="B16" s="282" t="s">
        <v>689</v>
      </c>
      <c r="C16" s="281" t="s">
        <v>690</v>
      </c>
      <c r="D16" s="282" t="s">
        <v>139</v>
      </c>
      <c r="E16" s="282" t="s">
        <v>691</v>
      </c>
      <c r="F16" s="253">
        <v>590.792</v>
      </c>
      <c r="G16" s="253">
        <v>162.608</v>
      </c>
      <c r="H16" s="253">
        <v>162.608</v>
      </c>
      <c r="I16" s="253">
        <v>146.347</v>
      </c>
      <c r="J16" s="253">
        <v>146.347</v>
      </c>
      <c r="K16" s="291"/>
      <c r="L16" s="253">
        <v>16.261</v>
      </c>
      <c r="M16" s="90"/>
      <c r="N16" s="281" t="s">
        <v>2122</v>
      </c>
      <c r="O16" s="282" t="s">
        <v>692</v>
      </c>
      <c r="P16" s="282" t="s">
        <v>693</v>
      </c>
      <c r="Q16" s="282" t="s">
        <v>682</v>
      </c>
      <c r="R16" s="221">
        <v>48.3</v>
      </c>
      <c r="S16" s="294"/>
    </row>
    <row r="17" spans="2:19" ht="216.75">
      <c r="B17" s="308" t="s">
        <v>694</v>
      </c>
      <c r="C17" s="281" t="s">
        <v>695</v>
      </c>
      <c r="D17" s="308" t="s">
        <v>139</v>
      </c>
      <c r="E17" s="282" t="s">
        <v>696</v>
      </c>
      <c r="F17" s="253">
        <v>1150</v>
      </c>
      <c r="G17" s="253">
        <v>179.5</v>
      </c>
      <c r="H17" s="253">
        <v>179.5</v>
      </c>
      <c r="I17" s="253">
        <v>161.55</v>
      </c>
      <c r="J17" s="253">
        <v>161.55</v>
      </c>
      <c r="K17" s="291"/>
      <c r="L17" s="253">
        <v>17.95</v>
      </c>
      <c r="M17" s="91"/>
      <c r="N17" s="281" t="s">
        <v>2122</v>
      </c>
      <c r="O17" s="282" t="s">
        <v>697</v>
      </c>
      <c r="P17" s="282" t="s">
        <v>698</v>
      </c>
      <c r="Q17" s="282" t="s">
        <v>682</v>
      </c>
      <c r="R17" s="221">
        <v>50.8</v>
      </c>
      <c r="S17" s="294"/>
    </row>
    <row r="18" spans="2:19" ht="175.5" customHeight="1">
      <c r="B18" s="92" t="s">
        <v>699</v>
      </c>
      <c r="C18" s="281" t="s">
        <v>700</v>
      </c>
      <c r="D18" s="282" t="s">
        <v>1821</v>
      </c>
      <c r="E18" s="93" t="s">
        <v>701</v>
      </c>
      <c r="F18" s="253">
        <v>324.887</v>
      </c>
      <c r="G18" s="253">
        <v>78.048</v>
      </c>
      <c r="H18" s="253">
        <v>78.048</v>
      </c>
      <c r="I18" s="253">
        <v>70.243</v>
      </c>
      <c r="J18" s="253">
        <v>70.243</v>
      </c>
      <c r="K18" s="291"/>
      <c r="L18" s="253">
        <v>7.805</v>
      </c>
      <c r="M18" s="254"/>
      <c r="N18" s="94" t="s">
        <v>2122</v>
      </c>
      <c r="O18" s="282" t="s">
        <v>702</v>
      </c>
      <c r="P18" s="282" t="s">
        <v>703</v>
      </c>
      <c r="Q18" s="282" t="s">
        <v>704</v>
      </c>
      <c r="R18" s="221">
        <v>55</v>
      </c>
      <c r="S18" s="294"/>
    </row>
    <row r="19" spans="2:19" ht="178.5">
      <c r="B19" s="92" t="s">
        <v>705</v>
      </c>
      <c r="C19" s="329" t="s">
        <v>706</v>
      </c>
      <c r="D19" s="282" t="s">
        <v>1821</v>
      </c>
      <c r="E19" s="93" t="s">
        <v>707</v>
      </c>
      <c r="F19" s="253">
        <v>589.607</v>
      </c>
      <c r="G19" s="253">
        <v>400.79</v>
      </c>
      <c r="H19" s="253">
        <v>400.79</v>
      </c>
      <c r="I19" s="253">
        <v>360.711</v>
      </c>
      <c r="J19" s="253">
        <v>360.711</v>
      </c>
      <c r="K19" s="291"/>
      <c r="L19" s="253">
        <v>40.079</v>
      </c>
      <c r="M19" s="254"/>
      <c r="N19" s="94" t="s">
        <v>2122</v>
      </c>
      <c r="O19" s="282" t="s">
        <v>708</v>
      </c>
      <c r="P19" s="282" t="s">
        <v>703</v>
      </c>
      <c r="Q19" s="282" t="s">
        <v>704</v>
      </c>
      <c r="R19" s="221">
        <v>62.5</v>
      </c>
      <c r="S19" s="294"/>
    </row>
    <row r="20" spans="2:19" ht="203.25" customHeight="1">
      <c r="B20" s="308" t="s">
        <v>709</v>
      </c>
      <c r="C20" s="281" t="s">
        <v>710</v>
      </c>
      <c r="D20" s="282" t="s">
        <v>139</v>
      </c>
      <c r="E20" s="282" t="s">
        <v>711</v>
      </c>
      <c r="F20" s="253">
        <v>1627.455</v>
      </c>
      <c r="G20" s="253">
        <v>398.697</v>
      </c>
      <c r="H20" s="253">
        <v>398.697</v>
      </c>
      <c r="I20" s="253">
        <v>358.828</v>
      </c>
      <c r="J20" s="253">
        <v>358.828</v>
      </c>
      <c r="K20" s="291"/>
      <c r="L20" s="253">
        <v>39.869</v>
      </c>
      <c r="M20" s="253"/>
      <c r="N20" s="281" t="s">
        <v>2122</v>
      </c>
      <c r="O20" s="282" t="s">
        <v>712</v>
      </c>
      <c r="P20" s="282" t="s">
        <v>713</v>
      </c>
      <c r="Q20" s="282" t="s">
        <v>714</v>
      </c>
      <c r="R20" s="221">
        <v>49.2</v>
      </c>
      <c r="S20" s="294"/>
    </row>
    <row r="21" spans="2:19" ht="140.25">
      <c r="B21" s="308" t="s">
        <v>715</v>
      </c>
      <c r="C21" s="281" t="s">
        <v>716</v>
      </c>
      <c r="D21" s="282" t="s">
        <v>139</v>
      </c>
      <c r="E21" s="282" t="s">
        <v>717</v>
      </c>
      <c r="F21" s="253">
        <v>748.568</v>
      </c>
      <c r="G21" s="253">
        <v>128.042</v>
      </c>
      <c r="H21" s="253">
        <v>128.042</v>
      </c>
      <c r="I21" s="253">
        <v>115.238</v>
      </c>
      <c r="J21" s="253">
        <v>115.238</v>
      </c>
      <c r="K21" s="291"/>
      <c r="L21" s="253">
        <v>12.804</v>
      </c>
      <c r="M21" s="309"/>
      <c r="N21" s="282" t="s">
        <v>2122</v>
      </c>
      <c r="O21" s="282" t="s">
        <v>718</v>
      </c>
      <c r="P21" s="282" t="s">
        <v>719</v>
      </c>
      <c r="Q21" s="282" t="s">
        <v>752</v>
      </c>
      <c r="R21" s="221">
        <v>50</v>
      </c>
      <c r="S21" s="294"/>
    </row>
    <row r="22" spans="2:19" ht="27">
      <c r="B22" s="277"/>
      <c r="C22" s="301" t="s">
        <v>122</v>
      </c>
      <c r="D22" s="280"/>
      <c r="E22" s="305"/>
      <c r="F22" s="303">
        <f>SUM(F23:F26)</f>
        <v>17538.931</v>
      </c>
      <c r="G22" s="303">
        <f>SUM(G23:G26)</f>
        <v>17538.931</v>
      </c>
      <c r="H22" s="303">
        <f>SUM(H23:H26)</f>
        <v>17538.931</v>
      </c>
      <c r="I22" s="303">
        <f>J22+K22</f>
        <v>12251.383</v>
      </c>
      <c r="J22" s="303">
        <f>SUM(J23:J26)</f>
        <v>0</v>
      </c>
      <c r="K22" s="303">
        <f>SUM(K23:K26)</f>
        <v>12251.383</v>
      </c>
      <c r="L22" s="303">
        <f>SUM(L23:L26)</f>
        <v>5287.548</v>
      </c>
      <c r="M22" s="303">
        <f>SUM(M23:M26)</f>
        <v>0</v>
      </c>
      <c r="N22" s="288"/>
      <c r="O22" s="296"/>
      <c r="P22" s="277"/>
      <c r="Q22" s="280"/>
      <c r="R22" s="290"/>
      <c r="S22" s="300"/>
    </row>
    <row r="23" spans="2:19" ht="180">
      <c r="B23" s="310" t="s">
        <v>722</v>
      </c>
      <c r="C23" s="331" t="s">
        <v>735</v>
      </c>
      <c r="D23" s="282">
        <v>2017</v>
      </c>
      <c r="E23" s="282" t="s">
        <v>736</v>
      </c>
      <c r="F23" s="253">
        <v>4101.912</v>
      </c>
      <c r="G23" s="253">
        <v>4101.912</v>
      </c>
      <c r="H23" s="253">
        <v>4101.912</v>
      </c>
      <c r="I23" s="253">
        <v>2050.956</v>
      </c>
      <c r="J23" s="325"/>
      <c r="K23" s="253">
        <v>2050.956</v>
      </c>
      <c r="L23" s="253">
        <v>2050.956</v>
      </c>
      <c r="M23" s="253"/>
      <c r="N23" s="220" t="s">
        <v>1663</v>
      </c>
      <c r="O23" s="282" t="s">
        <v>737</v>
      </c>
      <c r="P23" s="282" t="s">
        <v>738</v>
      </c>
      <c r="Q23" s="282" t="s">
        <v>682</v>
      </c>
      <c r="R23" s="221">
        <v>80</v>
      </c>
      <c r="S23" s="326"/>
    </row>
    <row r="24" spans="2:19" ht="178.5">
      <c r="B24" s="310" t="s">
        <v>726</v>
      </c>
      <c r="C24" s="330" t="s">
        <v>729</v>
      </c>
      <c r="D24" s="282">
        <v>2017</v>
      </c>
      <c r="E24" s="282" t="s">
        <v>730</v>
      </c>
      <c r="F24" s="253">
        <v>4541.921</v>
      </c>
      <c r="G24" s="253">
        <v>4541.921</v>
      </c>
      <c r="H24" s="253">
        <v>4541.921</v>
      </c>
      <c r="I24" s="253">
        <v>3179.4</v>
      </c>
      <c r="J24" s="325"/>
      <c r="K24" s="253">
        <v>3179.4</v>
      </c>
      <c r="L24" s="253">
        <v>1362.521</v>
      </c>
      <c r="M24" s="253"/>
      <c r="N24" s="220" t="s">
        <v>1663</v>
      </c>
      <c r="O24" s="282" t="s">
        <v>732</v>
      </c>
      <c r="P24" s="282" t="s">
        <v>733</v>
      </c>
      <c r="Q24" s="282" t="s">
        <v>682</v>
      </c>
      <c r="R24" s="221">
        <v>76.7</v>
      </c>
      <c r="S24" s="326"/>
    </row>
    <row r="25" spans="2:19" ht="191.25">
      <c r="B25" s="310" t="s">
        <v>731</v>
      </c>
      <c r="C25" s="330" t="s">
        <v>720</v>
      </c>
      <c r="D25" s="282">
        <v>2017</v>
      </c>
      <c r="E25" s="282" t="s">
        <v>721</v>
      </c>
      <c r="F25" s="253">
        <v>4002.318</v>
      </c>
      <c r="G25" s="253">
        <v>4002.318</v>
      </c>
      <c r="H25" s="253">
        <v>4002.318</v>
      </c>
      <c r="I25" s="253">
        <v>2802</v>
      </c>
      <c r="J25" s="325"/>
      <c r="K25" s="253">
        <v>2802</v>
      </c>
      <c r="L25" s="253">
        <v>1200.318</v>
      </c>
      <c r="M25" s="311"/>
      <c r="N25" s="220" t="s">
        <v>1663</v>
      </c>
      <c r="O25" s="282" t="s">
        <v>723</v>
      </c>
      <c r="P25" s="282" t="s">
        <v>724</v>
      </c>
      <c r="Q25" s="282" t="s">
        <v>682</v>
      </c>
      <c r="R25" s="221">
        <v>75.8</v>
      </c>
      <c r="S25" s="327"/>
    </row>
    <row r="26" spans="2:19" ht="255">
      <c r="B26" s="310" t="s">
        <v>734</v>
      </c>
      <c r="C26" s="331" t="s">
        <v>2241</v>
      </c>
      <c r="D26" s="282">
        <v>2017</v>
      </c>
      <c r="E26" s="282" t="s">
        <v>725</v>
      </c>
      <c r="F26" s="253">
        <v>4892.78</v>
      </c>
      <c r="G26" s="253">
        <v>4892.78</v>
      </c>
      <c r="H26" s="253">
        <v>4892.78</v>
      </c>
      <c r="I26" s="253">
        <v>4219.027</v>
      </c>
      <c r="J26" s="325"/>
      <c r="K26" s="253">
        <v>4219.027</v>
      </c>
      <c r="L26" s="253">
        <v>673.753</v>
      </c>
      <c r="M26" s="253"/>
      <c r="N26" s="220" t="s">
        <v>1663</v>
      </c>
      <c r="O26" s="282" t="s">
        <v>727</v>
      </c>
      <c r="P26" s="282" t="s">
        <v>728</v>
      </c>
      <c r="Q26" s="282" t="s">
        <v>682</v>
      </c>
      <c r="R26" s="221">
        <v>62.5</v>
      </c>
      <c r="S26" s="327"/>
    </row>
    <row r="27" spans="2:19" ht="27">
      <c r="B27" s="277"/>
      <c r="C27" s="301" t="s">
        <v>124</v>
      </c>
      <c r="D27" s="280"/>
      <c r="E27" s="298"/>
      <c r="F27" s="302">
        <f>SUM(F28:F29)</f>
        <v>34968.606</v>
      </c>
      <c r="G27" s="302">
        <f>SUM(G28:G29)</f>
        <v>34968.606</v>
      </c>
      <c r="H27" s="302">
        <f>SUM(H28:H29)</f>
        <v>25715.992</v>
      </c>
      <c r="I27" s="303">
        <f>J27+K27</f>
        <v>14819.362000000001</v>
      </c>
      <c r="J27" s="302">
        <f>SUM(J28:J29)</f>
        <v>0</v>
      </c>
      <c r="K27" s="302">
        <f>SUM(K28:K29)</f>
        <v>14819.362000000001</v>
      </c>
      <c r="L27" s="302">
        <f>SUM(L28:L29)</f>
        <v>10896.63</v>
      </c>
      <c r="M27" s="302">
        <f>SUM(M28:M29)</f>
        <v>0</v>
      </c>
      <c r="N27" s="288"/>
      <c r="O27" s="296"/>
      <c r="P27" s="280"/>
      <c r="Q27" s="280"/>
      <c r="R27" s="290"/>
      <c r="S27" s="300"/>
    </row>
    <row r="28" spans="2:19" ht="273" customHeight="1">
      <c r="B28" s="310" t="s">
        <v>741</v>
      </c>
      <c r="C28" s="330" t="s">
        <v>739</v>
      </c>
      <c r="D28" s="282" t="s">
        <v>745</v>
      </c>
      <c r="E28" s="282" t="s">
        <v>740</v>
      </c>
      <c r="F28" s="253">
        <v>31434.988</v>
      </c>
      <c r="G28" s="253">
        <v>31434.988</v>
      </c>
      <c r="H28" s="253">
        <v>22182.374</v>
      </c>
      <c r="I28" s="253">
        <v>12345.744</v>
      </c>
      <c r="J28" s="253"/>
      <c r="K28" s="253">
        <v>12345.744</v>
      </c>
      <c r="L28" s="253">
        <v>9836.63</v>
      </c>
      <c r="M28" s="254"/>
      <c r="N28" s="281" t="s">
        <v>2122</v>
      </c>
      <c r="O28" s="282" t="s">
        <v>2128</v>
      </c>
      <c r="P28" s="282" t="s">
        <v>2240</v>
      </c>
      <c r="Q28" s="282" t="s">
        <v>742</v>
      </c>
      <c r="R28" s="318">
        <v>83</v>
      </c>
      <c r="S28" s="327"/>
    </row>
    <row r="29" spans="2:19" ht="140.25">
      <c r="B29" s="310" t="s">
        <v>747</v>
      </c>
      <c r="C29" s="330" t="s">
        <v>743</v>
      </c>
      <c r="D29" s="282">
        <v>2017</v>
      </c>
      <c r="E29" s="282" t="s">
        <v>744</v>
      </c>
      <c r="F29" s="253">
        <v>3533.618</v>
      </c>
      <c r="G29" s="253">
        <v>3533.618</v>
      </c>
      <c r="H29" s="253">
        <v>3533.618</v>
      </c>
      <c r="I29" s="253">
        <v>2473.618</v>
      </c>
      <c r="J29" s="293"/>
      <c r="K29" s="253">
        <v>2473.618</v>
      </c>
      <c r="L29" s="253">
        <v>1060</v>
      </c>
      <c r="M29" s="312"/>
      <c r="N29" s="281" t="s">
        <v>2122</v>
      </c>
      <c r="O29" s="282" t="s">
        <v>746</v>
      </c>
      <c r="P29" s="282" t="s">
        <v>141</v>
      </c>
      <c r="Q29" s="282" t="s">
        <v>742</v>
      </c>
      <c r="R29" s="318">
        <v>74.2</v>
      </c>
      <c r="S29" s="326"/>
    </row>
    <row r="30" spans="2:19" ht="18.75">
      <c r="B30" s="283"/>
      <c r="C30" s="301" t="s">
        <v>123</v>
      </c>
      <c r="D30" s="277"/>
      <c r="E30" s="299"/>
      <c r="F30" s="304">
        <f>SUM(F31:F43)</f>
        <v>673902.51</v>
      </c>
      <c r="G30" s="304">
        <f>SUM(G31:G43)</f>
        <v>629051.3030000001</v>
      </c>
      <c r="H30" s="304">
        <f>SUM(H31:H40)</f>
        <v>86578.918</v>
      </c>
      <c r="I30" s="303">
        <f>J30+K30</f>
        <v>71855.981</v>
      </c>
      <c r="J30" s="304">
        <f>SUM(J31:J43)</f>
        <v>16959.71699999999</v>
      </c>
      <c r="K30" s="304">
        <f>SUM(K31:K40)</f>
        <v>54896.264</v>
      </c>
      <c r="L30" s="304">
        <f>SUM(L31:L40)</f>
        <v>14722.937</v>
      </c>
      <c r="M30" s="304">
        <f>SUM(M31:M43)</f>
        <v>0</v>
      </c>
      <c r="N30" s="295"/>
      <c r="O30" s="297"/>
      <c r="P30" s="283"/>
      <c r="Q30" s="283"/>
      <c r="R30" s="289"/>
      <c r="S30" s="294"/>
    </row>
    <row r="31" spans="1:19" ht="216.75">
      <c r="A31" s="310"/>
      <c r="B31" s="310" t="s">
        <v>753</v>
      </c>
      <c r="C31" s="332" t="s">
        <v>777</v>
      </c>
      <c r="D31" s="308" t="s">
        <v>759</v>
      </c>
      <c r="E31" s="282" t="s">
        <v>778</v>
      </c>
      <c r="F31" s="253">
        <v>23470.249</v>
      </c>
      <c r="G31" s="253">
        <v>20174.517</v>
      </c>
      <c r="H31" s="253">
        <v>6804.042</v>
      </c>
      <c r="I31" s="282">
        <v>5113.232</v>
      </c>
      <c r="J31" s="293"/>
      <c r="K31" s="282">
        <v>5113.232</v>
      </c>
      <c r="L31" s="253">
        <v>1690.81</v>
      </c>
      <c r="M31" s="308"/>
      <c r="N31" s="317" t="s">
        <v>1663</v>
      </c>
      <c r="O31" s="282" t="s">
        <v>779</v>
      </c>
      <c r="P31" s="282" t="s">
        <v>780</v>
      </c>
      <c r="Q31" s="282" t="s">
        <v>781</v>
      </c>
      <c r="R31" s="318">
        <v>75</v>
      </c>
      <c r="S31" s="328"/>
    </row>
    <row r="32" spans="1:19" ht="191.25">
      <c r="A32" s="319"/>
      <c r="B32" s="310" t="s">
        <v>756</v>
      </c>
      <c r="C32" s="331" t="s">
        <v>2127</v>
      </c>
      <c r="D32" s="282" t="s">
        <v>759</v>
      </c>
      <c r="E32" s="253" t="s">
        <v>760</v>
      </c>
      <c r="F32" s="253">
        <v>30000</v>
      </c>
      <c r="G32" s="253">
        <v>30000</v>
      </c>
      <c r="H32" s="253">
        <v>6500</v>
      </c>
      <c r="I32" s="253">
        <v>5850</v>
      </c>
      <c r="J32" s="292"/>
      <c r="K32" s="253">
        <v>5850</v>
      </c>
      <c r="L32" s="253">
        <v>650</v>
      </c>
      <c r="M32" s="314"/>
      <c r="N32" s="220" t="s">
        <v>2122</v>
      </c>
      <c r="O32" s="282" t="s">
        <v>761</v>
      </c>
      <c r="P32" s="282" t="s">
        <v>762</v>
      </c>
      <c r="Q32" s="282" t="s">
        <v>757</v>
      </c>
      <c r="R32" s="89">
        <v>70</v>
      </c>
      <c r="S32" s="328"/>
    </row>
    <row r="33" spans="1:19" ht="140.25">
      <c r="A33" s="319"/>
      <c r="B33" s="310" t="s">
        <v>758</v>
      </c>
      <c r="C33" s="330" t="s">
        <v>748</v>
      </c>
      <c r="D33" s="282" t="s">
        <v>139</v>
      </c>
      <c r="E33" s="282" t="s">
        <v>749</v>
      </c>
      <c r="F33" s="253">
        <v>29875.8</v>
      </c>
      <c r="G33" s="253">
        <v>15385.6</v>
      </c>
      <c r="H33" s="253">
        <v>15385.6</v>
      </c>
      <c r="I33" s="253">
        <v>13847</v>
      </c>
      <c r="J33" s="253">
        <v>10819.71699999999</v>
      </c>
      <c r="K33" s="253">
        <v>3027.283</v>
      </c>
      <c r="L33" s="253">
        <v>1538.6</v>
      </c>
      <c r="M33" s="220"/>
      <c r="N33" s="220" t="s">
        <v>2122</v>
      </c>
      <c r="O33" s="282" t="s">
        <v>750</v>
      </c>
      <c r="P33" s="282" t="s">
        <v>751</v>
      </c>
      <c r="Q33" s="282" t="s">
        <v>752</v>
      </c>
      <c r="R33" s="221">
        <v>65.8</v>
      </c>
      <c r="S33" s="327"/>
    </row>
    <row r="34" spans="2:19" ht="205.5" customHeight="1">
      <c r="B34" s="310" t="s">
        <v>763</v>
      </c>
      <c r="C34" s="330" t="s">
        <v>764</v>
      </c>
      <c r="D34" s="282" t="s">
        <v>759</v>
      </c>
      <c r="E34" s="282" t="s">
        <v>765</v>
      </c>
      <c r="F34" s="253">
        <v>514283.788</v>
      </c>
      <c r="G34" s="253">
        <v>487643.264</v>
      </c>
      <c r="H34" s="253">
        <v>28423.41</v>
      </c>
      <c r="I34" s="253">
        <v>21023.41</v>
      </c>
      <c r="J34" s="293"/>
      <c r="K34" s="253">
        <v>21023.41</v>
      </c>
      <c r="L34" s="253">
        <v>7400</v>
      </c>
      <c r="M34" s="315"/>
      <c r="N34" s="311" t="s">
        <v>2122</v>
      </c>
      <c r="O34" s="282" t="s">
        <v>766</v>
      </c>
      <c r="P34" s="282"/>
      <c r="Q34" s="282" t="s">
        <v>767</v>
      </c>
      <c r="R34" s="221">
        <v>63.3</v>
      </c>
      <c r="S34" s="327"/>
    </row>
    <row r="35" spans="2:19" ht="114.75">
      <c r="B35" s="310" t="s">
        <v>768</v>
      </c>
      <c r="C35" s="331" t="s">
        <v>754</v>
      </c>
      <c r="D35" s="282" t="s">
        <v>759</v>
      </c>
      <c r="E35" s="282" t="s">
        <v>755</v>
      </c>
      <c r="F35" s="313">
        <v>29500</v>
      </c>
      <c r="G35" s="313">
        <v>29500</v>
      </c>
      <c r="H35" s="253">
        <v>4975.381</v>
      </c>
      <c r="I35" s="253">
        <v>4477.843</v>
      </c>
      <c r="J35" s="292"/>
      <c r="K35" s="253">
        <v>4477.843</v>
      </c>
      <c r="L35" s="253">
        <v>497.538</v>
      </c>
      <c r="M35" s="253"/>
      <c r="N35" s="220" t="s">
        <v>2122</v>
      </c>
      <c r="O35" s="282" t="s">
        <v>1127</v>
      </c>
      <c r="P35" s="282" t="s">
        <v>1127</v>
      </c>
      <c r="Q35" s="282" t="s">
        <v>2125</v>
      </c>
      <c r="R35" s="89">
        <v>59</v>
      </c>
      <c r="S35" s="327"/>
    </row>
    <row r="36" spans="2:19" ht="179.25" customHeight="1">
      <c r="B36" s="310" t="s">
        <v>771</v>
      </c>
      <c r="C36" s="330" t="s">
        <v>2242</v>
      </c>
      <c r="D36" s="282">
        <v>2017</v>
      </c>
      <c r="E36" s="282" t="s">
        <v>769</v>
      </c>
      <c r="F36" s="253">
        <v>13302.158</v>
      </c>
      <c r="G36" s="253">
        <v>13302.158</v>
      </c>
      <c r="H36" s="253">
        <v>13302.158</v>
      </c>
      <c r="I36" s="253">
        <v>11475</v>
      </c>
      <c r="J36" s="293"/>
      <c r="K36" s="253">
        <v>11475</v>
      </c>
      <c r="L36" s="253">
        <v>1827.158</v>
      </c>
      <c r="M36" s="281"/>
      <c r="N36" s="316" t="s">
        <v>2122</v>
      </c>
      <c r="O36" s="282"/>
      <c r="P36" s="282"/>
      <c r="Q36" s="282" t="s">
        <v>770</v>
      </c>
      <c r="R36" s="221">
        <v>58</v>
      </c>
      <c r="S36" s="327"/>
    </row>
    <row r="37" spans="2:19" ht="267.75">
      <c r="B37" s="310" t="s">
        <v>776</v>
      </c>
      <c r="C37" s="330" t="s">
        <v>785</v>
      </c>
      <c r="D37" s="282">
        <v>2017</v>
      </c>
      <c r="E37" s="282" t="s">
        <v>786</v>
      </c>
      <c r="F37" s="282">
        <v>3840.668</v>
      </c>
      <c r="G37" s="282">
        <v>3547.463</v>
      </c>
      <c r="H37" s="253">
        <v>3100</v>
      </c>
      <c r="I37" s="253">
        <v>2790</v>
      </c>
      <c r="J37" s="293"/>
      <c r="K37" s="253">
        <v>2790</v>
      </c>
      <c r="L37" s="253">
        <v>310</v>
      </c>
      <c r="M37" s="282"/>
      <c r="N37" s="281" t="s">
        <v>2122</v>
      </c>
      <c r="O37" s="282" t="s">
        <v>787</v>
      </c>
      <c r="P37" s="282" t="s">
        <v>788</v>
      </c>
      <c r="Q37" s="282" t="s">
        <v>789</v>
      </c>
      <c r="R37" s="221">
        <v>55</v>
      </c>
      <c r="S37" s="327"/>
    </row>
    <row r="38" spans="2:19" ht="114.75">
      <c r="B38" s="310" t="s">
        <v>794</v>
      </c>
      <c r="C38" s="333" t="s">
        <v>790</v>
      </c>
      <c r="D38" s="282">
        <v>2017</v>
      </c>
      <c r="E38" s="282" t="s">
        <v>791</v>
      </c>
      <c r="F38" s="253">
        <v>1266.107</v>
      </c>
      <c r="G38" s="253">
        <v>1266.107</v>
      </c>
      <c r="H38" s="253">
        <v>1266.107</v>
      </c>
      <c r="I38" s="313">
        <v>1139.496</v>
      </c>
      <c r="J38" s="293"/>
      <c r="K38" s="253">
        <v>1139.496</v>
      </c>
      <c r="L38" s="253">
        <v>126.611</v>
      </c>
      <c r="M38" s="253"/>
      <c r="N38" s="281" t="s">
        <v>2122</v>
      </c>
      <c r="O38" s="282" t="s">
        <v>792</v>
      </c>
      <c r="P38" s="282" t="s">
        <v>793</v>
      </c>
      <c r="Q38" s="282" t="s">
        <v>789</v>
      </c>
      <c r="R38" s="89">
        <v>55</v>
      </c>
      <c r="S38" s="327"/>
    </row>
    <row r="39" spans="2:19" ht="127.5">
      <c r="B39" s="310" t="s">
        <v>795</v>
      </c>
      <c r="C39" s="330" t="s">
        <v>772</v>
      </c>
      <c r="D39" s="282" t="s">
        <v>662</v>
      </c>
      <c r="E39" s="282" t="s">
        <v>773</v>
      </c>
      <c r="F39" s="253">
        <v>19185.98</v>
      </c>
      <c r="G39" s="253">
        <v>19054.434</v>
      </c>
      <c r="H39" s="253">
        <v>2222.22</v>
      </c>
      <c r="I39" s="253">
        <v>2000</v>
      </c>
      <c r="J39" s="253">
        <v>2000</v>
      </c>
      <c r="K39" s="325"/>
      <c r="L39" s="253">
        <v>222.22</v>
      </c>
      <c r="M39" s="90"/>
      <c r="N39" s="316" t="s">
        <v>2122</v>
      </c>
      <c r="O39" s="282" t="s">
        <v>774</v>
      </c>
      <c r="P39" s="282" t="s">
        <v>775</v>
      </c>
      <c r="Q39" s="282" t="s">
        <v>682</v>
      </c>
      <c r="R39" s="221">
        <v>53.3</v>
      </c>
      <c r="S39" s="327"/>
    </row>
    <row r="40" spans="1:19" ht="140.25">
      <c r="A40" s="319"/>
      <c r="B40" s="310" t="s">
        <v>796</v>
      </c>
      <c r="C40" s="330" t="s">
        <v>782</v>
      </c>
      <c r="D40" s="282" t="s">
        <v>662</v>
      </c>
      <c r="E40" s="282" t="s">
        <v>783</v>
      </c>
      <c r="F40" s="253">
        <v>9177.76</v>
      </c>
      <c r="G40" s="253">
        <v>9177.76</v>
      </c>
      <c r="H40" s="253">
        <v>4600</v>
      </c>
      <c r="I40" s="253">
        <v>4140</v>
      </c>
      <c r="J40" s="253">
        <v>4140</v>
      </c>
      <c r="K40" s="325"/>
      <c r="L40" s="253">
        <v>460</v>
      </c>
      <c r="M40" s="311"/>
      <c r="N40" s="311" t="s">
        <v>2122</v>
      </c>
      <c r="O40" s="282" t="s">
        <v>784</v>
      </c>
      <c r="P40" s="282" t="s">
        <v>142</v>
      </c>
      <c r="Q40" s="282" t="s">
        <v>752</v>
      </c>
      <c r="R40" s="221">
        <v>52.5</v>
      </c>
      <c r="S40" s="327"/>
    </row>
    <row r="41" spans="2:19" ht="18.75">
      <c r="B41" s="320"/>
      <c r="C41" s="278"/>
      <c r="D41" s="278"/>
      <c r="E41" s="278"/>
      <c r="F41" s="278"/>
      <c r="G41" s="278"/>
      <c r="H41" s="278"/>
      <c r="I41" s="278"/>
      <c r="J41" s="278"/>
      <c r="K41" s="278"/>
      <c r="L41" s="278"/>
      <c r="M41" s="278"/>
      <c r="N41" s="278"/>
      <c r="O41" s="278"/>
      <c r="P41" s="278"/>
      <c r="Q41" s="278"/>
      <c r="R41" s="278"/>
      <c r="S41" s="320"/>
    </row>
    <row r="42" spans="2:19" ht="18.75">
      <c r="B42" s="324"/>
      <c r="C42" s="324" t="s">
        <v>797</v>
      </c>
      <c r="D42" s="324"/>
      <c r="E42" s="324"/>
      <c r="F42" s="324"/>
      <c r="G42" s="324"/>
      <c r="H42" s="324"/>
      <c r="I42" s="324"/>
      <c r="J42" s="324"/>
      <c r="K42" s="324"/>
      <c r="L42" s="324"/>
      <c r="M42" s="324"/>
      <c r="N42" s="324"/>
      <c r="O42" s="324"/>
      <c r="P42" s="324"/>
      <c r="Q42" s="278"/>
      <c r="R42" s="278"/>
      <c r="S42" s="321"/>
    </row>
    <row r="43" spans="2:19" ht="20.25" customHeight="1">
      <c r="B43" s="324"/>
      <c r="C43" s="355" t="s">
        <v>135</v>
      </c>
      <c r="D43" s="355"/>
      <c r="E43" s="355"/>
      <c r="F43" s="324"/>
      <c r="G43" s="324"/>
      <c r="H43" s="324"/>
      <c r="I43" s="324"/>
      <c r="J43" s="324"/>
      <c r="K43" s="324"/>
      <c r="L43" s="324"/>
      <c r="M43" s="324"/>
      <c r="N43" s="324"/>
      <c r="O43" s="324"/>
      <c r="P43" s="324" t="s">
        <v>798</v>
      </c>
      <c r="Q43" s="322"/>
      <c r="R43" s="323"/>
      <c r="S43" s="321"/>
    </row>
    <row r="49" ht="18.75">
      <c r="C49" s="279"/>
    </row>
    <row r="50" ht="18.75">
      <c r="C50" s="279"/>
    </row>
    <row r="51" ht="18.75">
      <c r="C51" s="279"/>
    </row>
    <row r="56" spans="1:19" s="160" customFormat="1" ht="18.75">
      <c r="A56" s="143"/>
      <c r="B56" s="143"/>
      <c r="C56" s="143"/>
      <c r="D56" s="143"/>
      <c r="E56" s="143"/>
      <c r="F56" s="143"/>
      <c r="G56" s="143"/>
      <c r="H56" s="143"/>
      <c r="I56" s="143"/>
      <c r="J56" s="143"/>
      <c r="K56" s="143"/>
      <c r="L56" s="143"/>
      <c r="M56" s="143"/>
      <c r="N56" s="143"/>
      <c r="O56" s="143"/>
      <c r="P56" s="143"/>
      <c r="Q56" s="143"/>
      <c r="R56" s="143"/>
      <c r="S56" s="143"/>
    </row>
    <row r="57" spans="1:19" s="160" customFormat="1" ht="18.75">
      <c r="A57" s="143"/>
      <c r="B57" s="143"/>
      <c r="C57" s="143"/>
      <c r="D57" s="143"/>
      <c r="E57" s="143"/>
      <c r="F57" s="143"/>
      <c r="G57" s="143"/>
      <c r="H57" s="143"/>
      <c r="I57" s="143"/>
      <c r="J57" s="143"/>
      <c r="K57" s="143"/>
      <c r="L57" s="143"/>
      <c r="M57" s="143"/>
      <c r="N57" s="143"/>
      <c r="O57" s="143"/>
      <c r="P57" s="143"/>
      <c r="Q57" s="143"/>
      <c r="R57" s="143"/>
      <c r="S57" s="143"/>
    </row>
    <row r="58" spans="1:19" s="160" customFormat="1" ht="18.75">
      <c r="A58" s="143"/>
      <c r="B58" s="143"/>
      <c r="C58" s="143"/>
      <c r="D58" s="143"/>
      <c r="E58" s="143"/>
      <c r="F58" s="143"/>
      <c r="G58" s="143"/>
      <c r="H58" s="143"/>
      <c r="I58" s="143"/>
      <c r="J58" s="143"/>
      <c r="K58" s="143"/>
      <c r="L58" s="143"/>
      <c r="M58" s="143"/>
      <c r="N58" s="143"/>
      <c r="O58" s="143"/>
      <c r="P58" s="143"/>
      <c r="Q58" s="143"/>
      <c r="R58" s="143"/>
      <c r="S58" s="143"/>
    </row>
    <row r="59" spans="1:19" s="160" customFormat="1" ht="18.75">
      <c r="A59" s="143"/>
      <c r="B59" s="143"/>
      <c r="C59" s="143"/>
      <c r="D59" s="143"/>
      <c r="E59" s="143"/>
      <c r="F59" s="143"/>
      <c r="G59" s="143"/>
      <c r="H59" s="143"/>
      <c r="I59" s="143"/>
      <c r="J59" s="143"/>
      <c r="K59" s="143"/>
      <c r="L59" s="143"/>
      <c r="M59" s="143"/>
      <c r="N59" s="143"/>
      <c r="O59" s="143"/>
      <c r="P59" s="143"/>
      <c r="Q59" s="143"/>
      <c r="R59" s="143"/>
      <c r="S59" s="143"/>
    </row>
    <row r="60" spans="1:19" s="160" customFormat="1" ht="18.75">
      <c r="A60" s="143"/>
      <c r="B60" s="143"/>
      <c r="C60" s="143"/>
      <c r="D60" s="143"/>
      <c r="E60" s="143"/>
      <c r="F60" s="143"/>
      <c r="G60" s="143"/>
      <c r="H60" s="143"/>
      <c r="I60" s="143"/>
      <c r="J60" s="143"/>
      <c r="K60" s="143"/>
      <c r="L60" s="143"/>
      <c r="M60" s="143"/>
      <c r="N60" s="143"/>
      <c r="O60" s="143"/>
      <c r="P60" s="143"/>
      <c r="Q60" s="143"/>
      <c r="R60" s="143"/>
      <c r="S60" s="143"/>
    </row>
    <row r="61" ht="35.25" customHeight="1"/>
    <row r="62" ht="83.25" customHeight="1"/>
    <row r="63" ht="35.25" customHeight="1"/>
    <row r="64" ht="35.25" customHeight="1"/>
    <row r="65" ht="40.5" customHeight="1"/>
  </sheetData>
  <sheetProtection/>
  <mergeCells count="23">
    <mergeCell ref="F8:F9"/>
    <mergeCell ref="P8:P9"/>
    <mergeCell ref="G8:G9"/>
    <mergeCell ref="C43:E43"/>
    <mergeCell ref="B11:D11"/>
    <mergeCell ref="H8:H9"/>
    <mergeCell ref="B7:B9"/>
    <mergeCell ref="C7:C9"/>
    <mergeCell ref="R7:R9"/>
    <mergeCell ref="M8:M9"/>
    <mergeCell ref="Q7:Q9"/>
    <mergeCell ref="O7:P7"/>
    <mergeCell ref="H7:M7"/>
    <mergeCell ref="B6:S6"/>
    <mergeCell ref="N7:N9"/>
    <mergeCell ref="O8:O9"/>
    <mergeCell ref="L8:L9"/>
    <mergeCell ref="E7:E9"/>
    <mergeCell ref="P4:S4"/>
    <mergeCell ref="S7:S9"/>
    <mergeCell ref="F7:G7"/>
    <mergeCell ref="I8:K8"/>
    <mergeCell ref="D7:D9"/>
  </mergeCells>
  <hyperlinks>
    <hyperlink ref="C40" r:id="rId1" display="Капітальний ремонт мережі водопостачання                                           смт Горностаївка Херсонської області"/>
    <hyperlink ref="C23" r:id="rId2" display="Створення нового освітнього простору. Реконструкція покрілі та фасаду Олешківської гімназії Олешківської районної ради: вул. Пароходна, 27, м.Олешки, Херсонської області "/>
    <hyperlink ref="C24" r:id="rId3" display="Створення нового освітнього простору. Реконструкція покрілі та фасаду Мирненської загальноосвітньої школи І-ІІІ ступенів Мирненської селищної ради  за адресою: вул. Шевченка, 34, смт Мирне, Каланчацького району, Херсонської області "/>
    <hyperlink ref="C25" r:id="rId4" display="Створення нового освітнього простору. Реконструкція покрілі та фасаду Костянтинівської загальноосвітньої школи І-ІІІ ступенів Горностаївської районної ради за адресою: вул. Шевченка, б. 55-а, с.Костянтинівка, Горностаївський район, Херсонська область"/>
    <hyperlink ref="C26" r:id="rId5" display="Створення нового освітнього простору. Реконструкція покрілі та фасаду Іванівської гімназії (оп орного закладу) освітнього округу Іванівського району Херсонської області  за адресою: вул. Таврійська, 1б, смт Іванівка, Іванівського району, Херсонської облас"/>
    <hyperlink ref="C28" r:id="rId6" display="Розвиток в області мережі сучасних спортивних споруд "/>
    <hyperlink ref="C29" r:id="rId7" display="Будівництво спортивних майданчиків та малих форм архітектури для Верхньорогачицької ЗОШ № 1 І-ІІІ ступенів за адресою Херсонська обл. смт. Верхній Рогачик вул. Леніна (Центральна), 53 "/>
    <hyperlink ref="C31" r:id="rId8" display="Реконструкція каналізаційних очисних споруд в м.Генічеськ Херсонської області"/>
    <hyperlink ref="C32" r:id="rId9" display="Створення Центру високоспеціалізованої медичної реабілітації на базі КЗ &quot;Обласна лікарня відновного лікування&quot; Херсонської обласної ради"/>
    <hyperlink ref="C33" r:id="rId10" display="Будівництво водопостачання                                   смт Комишани Комсомольського району м.Херсона                                    "/>
    <hyperlink ref="C34" r:id="rId11" display="Будівництво шляхопроводу по просп. Адмирала Сенявина -  вул. Залаегерсег у м.Херсоні"/>
    <hyperlink ref="C35" r:id="rId12" display="Екстрена медична допомога"/>
    <hyperlink ref="C36" r:id="rId13" display="Створення умов для покращення надання адміністративних послуг             у м. Нова Каховка Херсонської області шляхом впровадження проекту «Будівництво центру надання адміністративних послуг по                                             вул. Першотравне"/>
    <hyperlink ref="C37" r:id="rId14" display="Реконструкція каналізаційної системи смт Нижні Сірогози Херсонської області"/>
    <hyperlink ref="C38" r:id="rId15" display="Капітальний ремонт ділянок напірного каналізаційного колектору по вул. Меліораторів та вул. Грушевського смт Чаплинка Херсонської області"/>
    <hyperlink ref="C39" r:id="rId16" display="Реконструкція дитячого садку (з доведенням до 180 місць) у с.Музиківка Білозерського району Херсонської області"/>
  </hyperlinks>
  <printOptions horizontalCentered="1"/>
  <pageMargins left="0" right="0" top="0" bottom="0" header="0" footer="0"/>
  <pageSetup fitToHeight="100" fitToWidth="1" horizontalDpi="600" verticalDpi="600" orientation="landscape" paperSize="9" scale="67" r:id="rId19"/>
  <rowBreaks count="1" manualBreakCount="1">
    <brk id="21" max="255" man="1"/>
  </rowBreaks>
  <legacy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ZaharEvgen71</dc:creator>
  <cp:keywords/>
  <dc:description/>
  <cp:lastModifiedBy>admin</cp:lastModifiedBy>
  <cp:lastPrinted>2017-06-19T08:49:29Z</cp:lastPrinted>
  <dcterms:created xsi:type="dcterms:W3CDTF">2016-10-12T07:57:18Z</dcterms:created>
  <dcterms:modified xsi:type="dcterms:W3CDTF">2017-06-19T10:15:11Z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