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580" activeTab="0"/>
  </bookViews>
  <sheets>
    <sheet name="Херсонська" sheetId="1" r:id="rId1"/>
    <sheet name="Інструкція" sheetId="2" r:id="rId2"/>
  </sheets>
  <definedNames>
    <definedName name="_xlnm.Print_Titles" localSheetId="0">'Херсонська'!$A:$C,'Херсонська'!$1:$1</definedName>
    <definedName name="_xlnm.Print_Area" localSheetId="0">'Херсонська'!$A$1:$AM$31</definedName>
  </definedNames>
  <calcPr fullCalcOnLoad="1"/>
</workbook>
</file>

<file path=xl/sharedStrings.xml><?xml version="1.0" encoding="utf-8"?>
<sst xmlns="http://schemas.openxmlformats.org/spreadsheetml/2006/main" count="135" uniqueCount="98">
  <si>
    <t>Одиниця виміру</t>
  </si>
  <si>
    <t xml:space="preserve">Розрахунковий період  </t>
  </si>
  <si>
    <t>1.</t>
  </si>
  <si>
    <t>Потреба у продовольчому ресурсі регіонального ринку на період - всього</t>
  </si>
  <si>
    <t>в тому числі:</t>
  </si>
  <si>
    <t xml:space="preserve">для забезпечення споживчого попиту населення, що задовольняється шляхом придбання ресурсу через підприємства торгівлі та продовольчих ринках </t>
  </si>
  <si>
    <t xml:space="preserve">для забезпечення потреб харчової та переробної промисловості </t>
  </si>
  <si>
    <t>2.</t>
  </si>
  <si>
    <t>Наявний обсяг продовольчого ресурсу на початок періоду – всього</t>
  </si>
  <si>
    <t>сільськогосподарських підприємств</t>
  </si>
  <si>
    <t>підприємств харчової і переробної промисловості</t>
  </si>
  <si>
    <t>підприємств торгівлі</t>
  </si>
  <si>
    <t>із них:</t>
  </si>
  <si>
    <t>оптової торгівлі</t>
  </si>
  <si>
    <t>роздрібної торгівлі</t>
  </si>
  <si>
    <t>господарств населення</t>
  </si>
  <si>
    <t>3.</t>
  </si>
  <si>
    <t>Джерела поповнення продовольчого ресурсу упродовж періоду - всього</t>
  </si>
  <si>
    <t>за рахунок власного виробництва в регіоні</t>
  </si>
  <si>
    <t>ввезення із-за меж регіону</t>
  </si>
  <si>
    <t>інші джерела</t>
  </si>
  <si>
    <t>4.</t>
  </si>
  <si>
    <t>5.</t>
  </si>
  <si>
    <t>відсоток</t>
  </si>
  <si>
    <t>6.</t>
  </si>
  <si>
    <t>Обсяг очікуваного дефіциту ресурсу, який не може бути усунений зусиллями місцевих органів виконавчої влади</t>
  </si>
  <si>
    <t>7.</t>
  </si>
  <si>
    <t>Обсяг профіцитного ресурсу, можливий до поставки іншим регіонам (із урахуванням потреби регіону до початку нового маркетингового року)</t>
  </si>
  <si>
    <t>№ п/п</t>
  </si>
  <si>
    <t>Найменування показника</t>
  </si>
  <si>
    <t>1.1</t>
  </si>
  <si>
    <t>1.2</t>
  </si>
  <si>
    <t>1.3</t>
  </si>
  <si>
    <t>2.1</t>
  </si>
  <si>
    <t>2.2</t>
  </si>
  <si>
    <t>2.3</t>
  </si>
  <si>
    <t>2.4</t>
  </si>
  <si>
    <t>2.3.1</t>
  </si>
  <si>
    <t>2.3.2</t>
  </si>
  <si>
    <t>2,6</t>
  </si>
  <si>
    <t>3.1</t>
  </si>
  <si>
    <t>3.2</t>
  </si>
  <si>
    <t>3.3</t>
  </si>
  <si>
    <t>із державних ресурсів (інтервенційний фонд, державний матеріальний резерв)</t>
  </si>
  <si>
    <t>3.4</t>
  </si>
  <si>
    <t>інші потреби</t>
  </si>
  <si>
    <t>тонн</t>
  </si>
  <si>
    <r>
      <t>в тому числі</t>
    </r>
    <r>
      <rPr>
        <sz val="11"/>
        <rFont val="Times New Roman"/>
        <family val="1"/>
      </rPr>
      <t>:</t>
    </r>
  </si>
  <si>
    <t>Оцінка забезпеченості регіонального ринку продовольчим ресурсом на звітний період</t>
  </si>
  <si>
    <t>Загальна пропозиція ресурсу в звітному періоді</t>
  </si>
  <si>
    <t>цукру</t>
  </si>
  <si>
    <t>пшениці продовольчої</t>
  </si>
  <si>
    <t>жита продовольчого</t>
  </si>
  <si>
    <t>борошна пшеничного</t>
  </si>
  <si>
    <t>крупи гречаної</t>
  </si>
  <si>
    <t>олії соняшникової</t>
  </si>
  <si>
    <t>вершкового масла</t>
  </si>
  <si>
    <t>яловичини</t>
  </si>
  <si>
    <t>свинини</t>
  </si>
  <si>
    <t>м'яса птиці</t>
  </si>
  <si>
    <t>молока (сировини)</t>
  </si>
  <si>
    <t>капусти</t>
  </si>
  <si>
    <t>картоплі</t>
  </si>
  <si>
    <t>моркви</t>
  </si>
  <si>
    <t>цибулі</t>
  </si>
  <si>
    <t>буряка столового</t>
  </si>
  <si>
    <t>яблук</t>
  </si>
  <si>
    <t>інше</t>
  </si>
  <si>
    <t>яєць курячих (млн. шт)</t>
  </si>
  <si>
    <t>Зберегити файл на комп'ютері (файл-сохранить как). Увага! Файл НЕ перейменовувати</t>
  </si>
  <si>
    <t>Вказати у клітинках D5 та E5 розрахунковий період (прогнозний місяць та три місяці починаючи з поточного). Наприклад, прогнозний місяць - січень 2015 року, прогнозні місяці - січень-березень 2015 року. Клітинки F5 - AM5 заповнюються автоматично.</t>
  </si>
  <si>
    <t>Заповнити запропоновану таблицю з урахуванням наступних особливостей:</t>
  </si>
  <si>
    <t>Дані вводяться у рядки 1.1; 1.2; 1.3; 2.1; 2.2; 2.3.1; 2.3.2; 2.4; 2.5; 3.1; 3.2; 3.3; 3.4 та 7</t>
  </si>
  <si>
    <t>Рядки 1; 2; 2.3; 3; 4; 5; 6 заповнюються автоматично</t>
  </si>
  <si>
    <t>Рядок 6 заповнюється автоматично, але дані виводяться лише у випадку якщо значення показника від'ємне</t>
  </si>
  <si>
    <t>Контакти фахівця, який заповнював таблицю</t>
  </si>
  <si>
    <t>ПІБ</t>
  </si>
  <si>
    <t>№ тел</t>
  </si>
  <si>
    <t>e-mail</t>
  </si>
  <si>
    <t>4.1.</t>
  </si>
  <si>
    <t>4.2.</t>
  </si>
  <si>
    <t>4.3.</t>
  </si>
  <si>
    <t>4.4.</t>
  </si>
  <si>
    <t>При заповненні колонок L та M слід ураховувати що заповнюються дані попиту та пропозиції по крупі гречаній, а не по зерну гречки</t>
  </si>
  <si>
    <t>Рядок 3.1. заповнюється лише у тому випадку, якщо очікується виробництво продукції у прогнозному періоді. Вже вироблена продукція (або вже зібраний урожай) у цьому рядку не вказується</t>
  </si>
  <si>
    <t>В рядках 34-36 вказуються контакти працівника, який заповнював таблицю. Вказані дані на друк не виводяться.</t>
  </si>
  <si>
    <t>Усі показники вказуються у тоннах (яйця - млн. шт.)</t>
  </si>
  <si>
    <t>4.5</t>
  </si>
  <si>
    <t>4.6</t>
  </si>
  <si>
    <t>4.7.</t>
  </si>
  <si>
    <t>Надіслати файл на електоронні адреси mmoroz@me.gov.ua та nata@me.gov.ua</t>
  </si>
  <si>
    <t>Доручення вважається виконаним лише у тому випадку, коли отримано ПІДТВЕРДЖЕННЯ</t>
  </si>
  <si>
    <t>Якщо підтвердження про отримання не надійшло упродовж доби, зателефонувати за номером 044 596 68 16 або 044 521 15 17</t>
  </si>
  <si>
    <t xml:space="preserve">Рекомендується зберігати архів усіх виконаних доручень </t>
  </si>
  <si>
    <t>Рядок 3.3 заповняється лише у випадку, якщо є вже укладені контракти про проставку продукції з державних ресурсів. У рядку НЕ відображаються потреби регіону. УВАГА. При заповнені визначати лише закупівлю з державних ресурсів (Державна спеціалізована бюджетна установа "Аграрний фонд" та Держрезерв).</t>
  </si>
  <si>
    <t>Форма оцінки споживчого попиту та ресурсного наповнення ринку</t>
  </si>
  <si>
    <t>березень</t>
  </si>
  <si>
    <t>березень - травень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</si>
</sst>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6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10" xfId="70" applyFont="1" applyBorder="1" applyAlignment="1">
      <alignment horizontal="center" vertical="center" wrapText="1"/>
      <protection/>
    </xf>
    <xf numFmtId="0" fontId="19" fillId="0" borderId="10" xfId="70" applyFont="1" applyBorder="1" applyAlignment="1">
      <alignment horizontal="justify" vertical="top" wrapText="1"/>
      <protection/>
    </xf>
    <xf numFmtId="0" fontId="20" fillId="0" borderId="10" xfId="70" applyFont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0" fillId="0" borderId="10" xfId="70" applyFont="1" applyBorder="1" applyAlignment="1" applyProtection="1">
      <alignment horizontal="center" wrapText="1"/>
      <protection locked="0"/>
    </xf>
    <xf numFmtId="0" fontId="21" fillId="0" borderId="10" xfId="70" applyFont="1" applyBorder="1" applyAlignment="1" applyProtection="1">
      <alignment horizontal="justify" vertical="top" wrapText="1"/>
      <protection locked="0"/>
    </xf>
    <xf numFmtId="0" fontId="20" fillId="0" borderId="10" xfId="70" applyFont="1" applyBorder="1" applyAlignment="1" applyProtection="1">
      <alignment horizontal="center" vertical="center" wrapText="1"/>
      <protection locked="0"/>
    </xf>
    <xf numFmtId="49" fontId="20" fillId="0" borderId="10" xfId="70" applyNumberFormat="1" applyFont="1" applyBorder="1" applyAlignment="1" applyProtection="1">
      <alignment horizontal="center" wrapText="1"/>
      <protection locked="0"/>
    </xf>
    <xf numFmtId="0" fontId="20" fillId="0" borderId="10" xfId="70" applyFont="1" applyBorder="1" applyAlignment="1" applyProtection="1">
      <alignment horizontal="justify" vertical="top" wrapText="1"/>
      <protection locked="0"/>
    </xf>
    <xf numFmtId="0" fontId="19" fillId="0" borderId="10" xfId="70" applyFont="1" applyBorder="1" applyAlignment="1" applyProtection="1">
      <alignment horizontal="center" vertical="center" wrapText="1"/>
      <protection locked="0"/>
    </xf>
    <xf numFmtId="0" fontId="19" fillId="0" borderId="10" xfId="70" applyFont="1" applyBorder="1" applyAlignment="1" applyProtection="1">
      <alignment horizontal="justify" vertical="top" wrapText="1"/>
      <protection locked="0"/>
    </xf>
    <xf numFmtId="0" fontId="24" fillId="0" borderId="10" xfId="70" applyFont="1" applyBorder="1" applyAlignment="1">
      <alignment horizontal="center" vertical="center" textRotation="90" wrapText="1"/>
      <protection/>
    </xf>
    <xf numFmtId="0" fontId="24" fillId="0" borderId="10" xfId="7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 vertical="center"/>
    </xf>
    <xf numFmtId="49" fontId="20" fillId="0" borderId="10" xfId="70" applyNumberFormat="1" applyFont="1" applyBorder="1" applyAlignment="1" applyProtection="1">
      <alignment horizontal="center" wrapText="1"/>
      <protection/>
    </xf>
    <xf numFmtId="0" fontId="20" fillId="0" borderId="10" xfId="70" applyFont="1" applyBorder="1" applyAlignment="1" applyProtection="1">
      <alignment horizontal="justify" vertical="top" wrapText="1"/>
      <protection/>
    </xf>
    <xf numFmtId="0" fontId="20" fillId="0" borderId="10" xfId="7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176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10" xfId="70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0" fontId="27" fillId="0" borderId="0" xfId="0" applyFont="1" applyAlignment="1">
      <alignment wrapText="1"/>
    </xf>
    <xf numFmtId="0" fontId="23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28" fillId="0" borderId="10" xfId="70" applyFont="1" applyBorder="1" applyAlignment="1">
      <alignment horizontal="center" vertical="top" wrapText="1"/>
      <protection/>
    </xf>
    <xf numFmtId="0" fontId="28" fillId="0" borderId="10" xfId="70" applyFont="1" applyFill="1" applyBorder="1" applyAlignment="1">
      <alignment horizontal="center" vertical="top" wrapText="1"/>
      <protection/>
    </xf>
    <xf numFmtId="0" fontId="2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10" xfId="0" applyBorder="1" applyAlignment="1" applyProtection="1">
      <alignment horizontal="center"/>
      <protection locked="0"/>
    </xf>
    <xf numFmtId="0" fontId="24" fillId="0" borderId="10" xfId="70" applyFont="1" applyBorder="1" applyAlignment="1">
      <alignment horizontal="center" vertical="center" wrapText="1"/>
      <protection/>
    </xf>
    <xf numFmtId="0" fontId="24" fillId="0" borderId="10" xfId="70" applyFont="1" applyBorder="1" applyAlignment="1">
      <alignment horizontal="center" vertical="center" textRotation="90" wrapText="1"/>
      <protection/>
    </xf>
    <xf numFmtId="0" fontId="2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Лист1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4">
    <dxf>
      <font>
        <color indexed="9"/>
      </font>
    </dxf>
    <dxf>
      <font>
        <color auto="1"/>
      </font>
    </dxf>
    <dxf>
      <font>
        <color auto="1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view="pageBreakPreview" zoomScale="110" zoomScaleSheetLayoutView="110" zoomScalePageLayoutView="0" workbookViewId="0" topLeftCell="A3">
      <pane xSplit="3" ySplit="5" topLeftCell="AD25" activePane="bottomRight" state="frozen"/>
      <selection pane="topLeft" activeCell="A3" sqref="A3"/>
      <selection pane="topRight" activeCell="D3" sqref="D3"/>
      <selection pane="bottomLeft" activeCell="A8" sqref="A8"/>
      <selection pane="bottomRight" activeCell="AN25" sqref="AN25"/>
    </sheetView>
  </sheetViews>
  <sheetFormatPr defaultColWidth="9.00390625" defaultRowHeight="12.75"/>
  <cols>
    <col min="1" max="1" width="5.625" style="0" bestFit="1" customWidth="1"/>
    <col min="2" max="2" width="40.625" style="0" customWidth="1"/>
    <col min="3" max="3" width="9.375" style="0" customWidth="1"/>
    <col min="4" max="39" width="10.00390625" style="0" customWidth="1"/>
  </cols>
  <sheetData>
    <row r="1" spans="1:9" ht="29.25" customHeight="1">
      <c r="A1" s="41" t="s">
        <v>95</v>
      </c>
      <c r="B1" s="41"/>
      <c r="C1" s="41"/>
      <c r="D1" s="30"/>
      <c r="E1" s="30"/>
      <c r="F1" s="40"/>
      <c r="G1" s="40"/>
      <c r="H1" s="40"/>
      <c r="I1" s="40"/>
    </row>
    <row r="2" spans="1:3" ht="12.75">
      <c r="A2" s="4"/>
      <c r="B2" s="4"/>
      <c r="C2" s="4"/>
    </row>
    <row r="3" spans="1:41" s="32" customFormat="1" ht="24" customHeight="1">
      <c r="A3" s="43" t="s">
        <v>28</v>
      </c>
      <c r="B3" s="43" t="s">
        <v>29</v>
      </c>
      <c r="C3" s="44" t="s">
        <v>0</v>
      </c>
      <c r="D3" s="45" t="s">
        <v>50</v>
      </c>
      <c r="E3" s="45"/>
      <c r="F3" s="45" t="s">
        <v>51</v>
      </c>
      <c r="G3" s="45"/>
      <c r="H3" s="45" t="s">
        <v>52</v>
      </c>
      <c r="I3" s="45"/>
      <c r="J3" s="45" t="s">
        <v>53</v>
      </c>
      <c r="K3" s="45"/>
      <c r="L3" s="45" t="s">
        <v>54</v>
      </c>
      <c r="M3" s="45"/>
      <c r="N3" s="45" t="s">
        <v>55</v>
      </c>
      <c r="O3" s="45"/>
      <c r="P3" s="45" t="s">
        <v>56</v>
      </c>
      <c r="Q3" s="45"/>
      <c r="R3" s="45" t="s">
        <v>57</v>
      </c>
      <c r="S3" s="45"/>
      <c r="T3" s="45" t="s">
        <v>58</v>
      </c>
      <c r="U3" s="45"/>
      <c r="V3" s="45" t="s">
        <v>59</v>
      </c>
      <c r="W3" s="45"/>
      <c r="X3" s="45" t="s">
        <v>60</v>
      </c>
      <c r="Y3" s="45"/>
      <c r="Z3" s="45" t="s">
        <v>68</v>
      </c>
      <c r="AA3" s="45"/>
      <c r="AB3" s="45" t="s">
        <v>61</v>
      </c>
      <c r="AC3" s="45"/>
      <c r="AD3" s="45" t="s">
        <v>62</v>
      </c>
      <c r="AE3" s="45"/>
      <c r="AF3" s="45" t="s">
        <v>63</v>
      </c>
      <c r="AG3" s="45"/>
      <c r="AH3" s="45" t="s">
        <v>64</v>
      </c>
      <c r="AI3" s="45"/>
      <c r="AJ3" s="45" t="s">
        <v>65</v>
      </c>
      <c r="AK3" s="45"/>
      <c r="AL3" s="45" t="s">
        <v>66</v>
      </c>
      <c r="AM3" s="45"/>
      <c r="AN3" s="45"/>
      <c r="AO3" s="45"/>
    </row>
    <row r="4" spans="1:41" s="33" customFormat="1" ht="27" customHeight="1">
      <c r="A4" s="43"/>
      <c r="B4" s="43"/>
      <c r="C4" s="44"/>
      <c r="D4" s="43" t="s">
        <v>1</v>
      </c>
      <c r="E4" s="43"/>
      <c r="F4" s="43" t="s">
        <v>1</v>
      </c>
      <c r="G4" s="43"/>
      <c r="H4" s="43" t="s">
        <v>1</v>
      </c>
      <c r="I4" s="43"/>
      <c r="J4" s="43" t="s">
        <v>1</v>
      </c>
      <c r="K4" s="43"/>
      <c r="L4" s="43" t="s">
        <v>1</v>
      </c>
      <c r="M4" s="43"/>
      <c r="N4" s="43" t="s">
        <v>1</v>
      </c>
      <c r="O4" s="43"/>
      <c r="P4" s="43" t="s">
        <v>1</v>
      </c>
      <c r="Q4" s="43"/>
      <c r="R4" s="43" t="s">
        <v>1</v>
      </c>
      <c r="S4" s="43"/>
      <c r="T4" s="43" t="s">
        <v>1</v>
      </c>
      <c r="U4" s="43"/>
      <c r="V4" s="43" t="s">
        <v>1</v>
      </c>
      <c r="W4" s="43"/>
      <c r="X4" s="43" t="s">
        <v>1</v>
      </c>
      <c r="Y4" s="43"/>
      <c r="Z4" s="43" t="s">
        <v>1</v>
      </c>
      <c r="AA4" s="43"/>
      <c r="AB4" s="43" t="s">
        <v>1</v>
      </c>
      <c r="AC4" s="43"/>
      <c r="AD4" s="43" t="s">
        <v>1</v>
      </c>
      <c r="AE4" s="43"/>
      <c r="AF4" s="43" t="s">
        <v>1</v>
      </c>
      <c r="AG4" s="43"/>
      <c r="AH4" s="43" t="s">
        <v>1</v>
      </c>
      <c r="AI4" s="43"/>
      <c r="AJ4" s="43" t="s">
        <v>1</v>
      </c>
      <c r="AK4" s="43"/>
      <c r="AL4" s="43" t="s">
        <v>1</v>
      </c>
      <c r="AM4" s="43"/>
      <c r="AN4" s="43"/>
      <c r="AO4" s="43"/>
    </row>
    <row r="5" spans="1:41" s="33" customFormat="1" ht="60.75" customHeight="1">
      <c r="A5" s="43"/>
      <c r="B5" s="43"/>
      <c r="C5" s="44"/>
      <c r="D5" s="13" t="s">
        <v>96</v>
      </c>
      <c r="E5" s="13" t="s">
        <v>97</v>
      </c>
      <c r="F5" s="12" t="str">
        <f>D5</f>
        <v>березень</v>
      </c>
      <c r="G5" s="12" t="str">
        <f>E5</f>
        <v>березень - травень</v>
      </c>
      <c r="H5" s="12" t="str">
        <f aca="true" t="shared" si="0" ref="H5:AM6">F5</f>
        <v>березень</v>
      </c>
      <c r="I5" s="12" t="str">
        <f t="shared" si="0"/>
        <v>березень - травень</v>
      </c>
      <c r="J5" s="12" t="str">
        <f t="shared" si="0"/>
        <v>березень</v>
      </c>
      <c r="K5" s="12" t="str">
        <f t="shared" si="0"/>
        <v>березень - травень</v>
      </c>
      <c r="L5" s="12" t="str">
        <f t="shared" si="0"/>
        <v>березень</v>
      </c>
      <c r="M5" s="12" t="str">
        <f t="shared" si="0"/>
        <v>березень - травень</v>
      </c>
      <c r="N5" s="12" t="str">
        <f t="shared" si="0"/>
        <v>березень</v>
      </c>
      <c r="O5" s="12" t="str">
        <f t="shared" si="0"/>
        <v>березень - травень</v>
      </c>
      <c r="P5" s="12" t="str">
        <f t="shared" si="0"/>
        <v>березень</v>
      </c>
      <c r="Q5" s="12" t="str">
        <f t="shared" si="0"/>
        <v>березень - травень</v>
      </c>
      <c r="R5" s="12" t="str">
        <f t="shared" si="0"/>
        <v>березень</v>
      </c>
      <c r="S5" s="12" t="str">
        <f t="shared" si="0"/>
        <v>березень - травень</v>
      </c>
      <c r="T5" s="12" t="str">
        <f t="shared" si="0"/>
        <v>березень</v>
      </c>
      <c r="U5" s="12" t="str">
        <f t="shared" si="0"/>
        <v>березень - травень</v>
      </c>
      <c r="V5" s="12" t="str">
        <f t="shared" si="0"/>
        <v>березень</v>
      </c>
      <c r="W5" s="12" t="str">
        <f t="shared" si="0"/>
        <v>березень - травень</v>
      </c>
      <c r="X5" s="12" t="str">
        <f t="shared" si="0"/>
        <v>березень</v>
      </c>
      <c r="Y5" s="12" t="str">
        <f t="shared" si="0"/>
        <v>березень - травень</v>
      </c>
      <c r="Z5" s="12" t="str">
        <f t="shared" si="0"/>
        <v>березень</v>
      </c>
      <c r="AA5" s="12" t="str">
        <f t="shared" si="0"/>
        <v>березень - травень</v>
      </c>
      <c r="AB5" s="12" t="str">
        <f t="shared" si="0"/>
        <v>березень</v>
      </c>
      <c r="AC5" s="12" t="str">
        <f t="shared" si="0"/>
        <v>березень - травень</v>
      </c>
      <c r="AD5" s="12" t="str">
        <f t="shared" si="0"/>
        <v>березень</v>
      </c>
      <c r="AE5" s="12" t="str">
        <f t="shared" si="0"/>
        <v>березень - травень</v>
      </c>
      <c r="AF5" s="12" t="str">
        <f t="shared" si="0"/>
        <v>березень</v>
      </c>
      <c r="AG5" s="12" t="str">
        <f t="shared" si="0"/>
        <v>березень - травень</v>
      </c>
      <c r="AH5" s="12" t="str">
        <f t="shared" si="0"/>
        <v>березень</v>
      </c>
      <c r="AI5" s="12" t="str">
        <f t="shared" si="0"/>
        <v>березень - травень</v>
      </c>
      <c r="AJ5" s="12" t="str">
        <f t="shared" si="0"/>
        <v>березень</v>
      </c>
      <c r="AK5" s="12" t="str">
        <f t="shared" si="0"/>
        <v>березень - травень</v>
      </c>
      <c r="AL5" s="12" t="str">
        <f t="shared" si="0"/>
        <v>березень</v>
      </c>
      <c r="AM5" s="12" t="str">
        <f t="shared" si="0"/>
        <v>березень - травень</v>
      </c>
      <c r="AN5" s="28"/>
      <c r="AO5" s="28"/>
    </row>
    <row r="6" spans="1:39" s="39" customFormat="1" ht="12">
      <c r="A6" s="37">
        <v>1</v>
      </c>
      <c r="B6" s="37">
        <v>2</v>
      </c>
      <c r="C6" s="37">
        <v>3</v>
      </c>
      <c r="D6" s="38">
        <v>4</v>
      </c>
      <c r="E6" s="38">
        <v>5</v>
      </c>
      <c r="F6" s="39">
        <f>D6</f>
        <v>4</v>
      </c>
      <c r="G6" s="39">
        <f>E6</f>
        <v>5</v>
      </c>
      <c r="H6" s="39">
        <f t="shared" si="0"/>
        <v>4</v>
      </c>
      <c r="I6" s="39">
        <f t="shared" si="0"/>
        <v>5</v>
      </c>
      <c r="J6" s="39">
        <f t="shared" si="0"/>
        <v>4</v>
      </c>
      <c r="K6" s="39">
        <f t="shared" si="0"/>
        <v>5</v>
      </c>
      <c r="L6" s="39">
        <f t="shared" si="0"/>
        <v>4</v>
      </c>
      <c r="M6" s="39">
        <f t="shared" si="0"/>
        <v>5</v>
      </c>
      <c r="N6" s="39">
        <f t="shared" si="0"/>
        <v>4</v>
      </c>
      <c r="O6" s="39">
        <f t="shared" si="0"/>
        <v>5</v>
      </c>
      <c r="P6" s="39">
        <f t="shared" si="0"/>
        <v>4</v>
      </c>
      <c r="Q6" s="39">
        <f t="shared" si="0"/>
        <v>5</v>
      </c>
      <c r="R6" s="39">
        <f t="shared" si="0"/>
        <v>4</v>
      </c>
      <c r="S6" s="39">
        <f t="shared" si="0"/>
        <v>5</v>
      </c>
      <c r="T6" s="39">
        <f t="shared" si="0"/>
        <v>4</v>
      </c>
      <c r="U6" s="39">
        <f t="shared" si="0"/>
        <v>5</v>
      </c>
      <c r="V6" s="39">
        <f t="shared" si="0"/>
        <v>4</v>
      </c>
      <c r="W6" s="39">
        <f t="shared" si="0"/>
        <v>5</v>
      </c>
      <c r="X6" s="39">
        <f t="shared" si="0"/>
        <v>4</v>
      </c>
      <c r="Y6" s="39">
        <f t="shared" si="0"/>
        <v>5</v>
      </c>
      <c r="Z6" s="39">
        <f t="shared" si="0"/>
        <v>4</v>
      </c>
      <c r="AA6" s="39">
        <f t="shared" si="0"/>
        <v>5</v>
      </c>
      <c r="AB6" s="39">
        <f t="shared" si="0"/>
        <v>4</v>
      </c>
      <c r="AC6" s="39">
        <f t="shared" si="0"/>
        <v>5</v>
      </c>
      <c r="AD6" s="39">
        <f t="shared" si="0"/>
        <v>4</v>
      </c>
      <c r="AE6" s="39">
        <f t="shared" si="0"/>
        <v>5</v>
      </c>
      <c r="AF6" s="39">
        <f t="shared" si="0"/>
        <v>4</v>
      </c>
      <c r="AG6" s="39">
        <f t="shared" si="0"/>
        <v>5</v>
      </c>
      <c r="AH6" s="39">
        <f t="shared" si="0"/>
        <v>4</v>
      </c>
      <c r="AI6" s="39">
        <f t="shared" si="0"/>
        <v>5</v>
      </c>
      <c r="AJ6" s="39">
        <f t="shared" si="0"/>
        <v>4</v>
      </c>
      <c r="AK6" s="39">
        <f t="shared" si="0"/>
        <v>5</v>
      </c>
      <c r="AL6" s="39">
        <f t="shared" si="0"/>
        <v>4</v>
      </c>
      <c r="AM6" s="39">
        <f t="shared" si="0"/>
        <v>5</v>
      </c>
    </row>
    <row r="7" spans="1:39" s="35" customFormat="1" ht="42.75">
      <c r="A7" s="1" t="s">
        <v>2</v>
      </c>
      <c r="B7" s="2" t="s">
        <v>3</v>
      </c>
      <c r="C7" s="3" t="s">
        <v>46</v>
      </c>
      <c r="D7" s="18">
        <f>D9+D10+D11</f>
        <v>4371.5</v>
      </c>
      <c r="E7" s="18">
        <f>E9+E10+E11</f>
        <v>11417.3</v>
      </c>
      <c r="F7" s="18">
        <f>F9+F10+F11</f>
        <v>9509.4</v>
      </c>
      <c r="G7" s="18">
        <f aca="true" t="shared" si="1" ref="G7:AM7">G9+G10+G11</f>
        <v>27279.4</v>
      </c>
      <c r="H7" s="18">
        <f t="shared" si="1"/>
        <v>3865.3</v>
      </c>
      <c r="I7" s="18">
        <f t="shared" si="1"/>
        <v>11206.5</v>
      </c>
      <c r="J7" s="18">
        <f t="shared" si="1"/>
        <v>6905.1</v>
      </c>
      <c r="K7" s="18">
        <f t="shared" si="1"/>
        <v>17625.8</v>
      </c>
      <c r="L7" s="18">
        <f t="shared" si="1"/>
        <v>170.1</v>
      </c>
      <c r="M7" s="18">
        <f t="shared" si="1"/>
        <v>340.2</v>
      </c>
      <c r="N7" s="18">
        <f t="shared" si="1"/>
        <v>1192.7</v>
      </c>
      <c r="O7" s="18">
        <f t="shared" si="1"/>
        <v>3578.1</v>
      </c>
      <c r="P7" s="18">
        <f t="shared" si="1"/>
        <v>426.8</v>
      </c>
      <c r="Q7" s="18">
        <f t="shared" si="1"/>
        <v>1024.7</v>
      </c>
      <c r="R7" s="18">
        <f t="shared" si="1"/>
        <v>1111.5</v>
      </c>
      <c r="S7" s="18">
        <f t="shared" si="1"/>
        <v>3334.5</v>
      </c>
      <c r="T7" s="18">
        <f t="shared" si="1"/>
        <v>2050.7</v>
      </c>
      <c r="U7" s="18">
        <f t="shared" si="1"/>
        <v>5810</v>
      </c>
      <c r="V7" s="18">
        <f t="shared" si="1"/>
        <v>1718.4</v>
      </c>
      <c r="W7" s="18">
        <f t="shared" si="1"/>
        <v>4475.8</v>
      </c>
      <c r="X7" s="18">
        <f t="shared" si="1"/>
        <v>0</v>
      </c>
      <c r="Y7" s="18">
        <f t="shared" si="1"/>
        <v>0</v>
      </c>
      <c r="Z7" s="18">
        <f t="shared" si="1"/>
        <v>42.4</v>
      </c>
      <c r="AA7" s="18">
        <f t="shared" si="1"/>
        <v>128.2</v>
      </c>
      <c r="AB7" s="18">
        <f t="shared" si="1"/>
        <v>4458.3</v>
      </c>
      <c r="AC7" s="18">
        <f t="shared" si="1"/>
        <v>12483.2</v>
      </c>
      <c r="AD7" s="18">
        <f t="shared" si="1"/>
        <v>12738</v>
      </c>
      <c r="AE7" s="18">
        <f t="shared" si="1"/>
        <v>35666.4</v>
      </c>
      <c r="AF7" s="18">
        <f t="shared" si="1"/>
        <v>1776.1</v>
      </c>
      <c r="AG7" s="18">
        <f t="shared" si="1"/>
        <v>4886</v>
      </c>
      <c r="AH7" s="18">
        <f t="shared" si="1"/>
        <v>2554.6</v>
      </c>
      <c r="AI7" s="18">
        <f t="shared" si="1"/>
        <v>6927.6</v>
      </c>
      <c r="AJ7" s="18">
        <f t="shared" si="1"/>
        <v>1273.8</v>
      </c>
      <c r="AK7" s="18">
        <f t="shared" si="1"/>
        <v>3184.5</v>
      </c>
      <c r="AL7" s="18">
        <f t="shared" si="1"/>
        <v>3109.9</v>
      </c>
      <c r="AM7" s="18">
        <f t="shared" si="1"/>
        <v>7249.8</v>
      </c>
    </row>
    <row r="8" spans="1:39" s="34" customFormat="1" ht="15">
      <c r="A8" s="5"/>
      <c r="B8" s="6" t="s">
        <v>4</v>
      </c>
      <c r="C8" s="7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s="34" customFormat="1" ht="60">
      <c r="A9" s="8" t="s">
        <v>30</v>
      </c>
      <c r="B9" s="9" t="s">
        <v>5</v>
      </c>
      <c r="C9" s="7" t="s">
        <v>46</v>
      </c>
      <c r="D9" s="19">
        <v>3771.5</v>
      </c>
      <c r="E9" s="19">
        <v>9617.3</v>
      </c>
      <c r="F9" s="19">
        <v>1609.4</v>
      </c>
      <c r="G9" s="19">
        <v>4506.4</v>
      </c>
      <c r="H9" s="19">
        <v>865.3</v>
      </c>
      <c r="I9" s="19">
        <v>2206.5</v>
      </c>
      <c r="J9" s="19">
        <v>1210.1</v>
      </c>
      <c r="K9" s="19">
        <v>3388.3</v>
      </c>
      <c r="L9" s="19">
        <v>170.1</v>
      </c>
      <c r="M9" s="19">
        <v>340.2</v>
      </c>
      <c r="N9" s="19">
        <v>1167.7</v>
      </c>
      <c r="O9" s="19">
        <v>3503.1</v>
      </c>
      <c r="P9" s="19">
        <v>424.6</v>
      </c>
      <c r="Q9" s="19">
        <v>1019</v>
      </c>
      <c r="R9" s="19">
        <v>1061.5</v>
      </c>
      <c r="S9" s="19">
        <v>3184.5</v>
      </c>
      <c r="T9" s="19">
        <v>1910.7</v>
      </c>
      <c r="U9" s="19">
        <v>5350</v>
      </c>
      <c r="V9" s="19">
        <v>1698.4</v>
      </c>
      <c r="W9" s="19">
        <v>4415.8</v>
      </c>
      <c r="X9" s="19">
        <v>0</v>
      </c>
      <c r="Y9" s="19">
        <v>0</v>
      </c>
      <c r="Z9" s="19">
        <v>27.4</v>
      </c>
      <c r="AA9" s="19">
        <v>82.2</v>
      </c>
      <c r="AB9" s="19">
        <v>4458.3</v>
      </c>
      <c r="AC9" s="19">
        <v>12483.2</v>
      </c>
      <c r="AD9" s="19">
        <v>12738</v>
      </c>
      <c r="AE9" s="19">
        <v>35666.4</v>
      </c>
      <c r="AF9" s="19">
        <v>1486.1</v>
      </c>
      <c r="AG9" s="19">
        <v>4161</v>
      </c>
      <c r="AH9" s="19">
        <v>1804.6</v>
      </c>
      <c r="AI9" s="19">
        <v>5052.6</v>
      </c>
      <c r="AJ9" s="19">
        <v>1273.8</v>
      </c>
      <c r="AK9" s="19">
        <v>3184.5</v>
      </c>
      <c r="AL9" s="19">
        <v>2759.9</v>
      </c>
      <c r="AM9" s="19">
        <v>6899.8</v>
      </c>
    </row>
    <row r="10" spans="1:39" s="34" customFormat="1" ht="30">
      <c r="A10" s="8" t="s">
        <v>31</v>
      </c>
      <c r="B10" s="9" t="s">
        <v>6</v>
      </c>
      <c r="C10" s="7" t="s">
        <v>46</v>
      </c>
      <c r="D10" s="19">
        <v>600</v>
      </c>
      <c r="E10" s="19">
        <v>1800</v>
      </c>
      <c r="F10" s="19">
        <v>7900</v>
      </c>
      <c r="G10" s="19">
        <v>22773</v>
      </c>
      <c r="H10" s="19">
        <v>3000</v>
      </c>
      <c r="I10" s="19">
        <v>9000</v>
      </c>
      <c r="J10" s="19">
        <v>5695</v>
      </c>
      <c r="K10" s="19">
        <v>14237.5</v>
      </c>
      <c r="L10" s="19">
        <v>0</v>
      </c>
      <c r="M10" s="19">
        <v>0</v>
      </c>
      <c r="N10" s="19">
        <v>25</v>
      </c>
      <c r="O10" s="19">
        <v>75</v>
      </c>
      <c r="P10" s="19">
        <v>2.2</v>
      </c>
      <c r="Q10" s="19">
        <v>5.7</v>
      </c>
      <c r="R10" s="19">
        <v>50</v>
      </c>
      <c r="S10" s="19">
        <v>150</v>
      </c>
      <c r="T10" s="19">
        <v>140</v>
      </c>
      <c r="U10" s="19">
        <v>460</v>
      </c>
      <c r="V10" s="19">
        <v>20</v>
      </c>
      <c r="W10" s="19">
        <v>60</v>
      </c>
      <c r="X10" s="19">
        <v>0</v>
      </c>
      <c r="Y10" s="19">
        <v>0</v>
      </c>
      <c r="Z10" s="19">
        <v>15</v>
      </c>
      <c r="AA10" s="19">
        <v>46</v>
      </c>
      <c r="AB10" s="19">
        <v>0</v>
      </c>
      <c r="AC10" s="19">
        <v>0</v>
      </c>
      <c r="AD10" s="19">
        <v>0</v>
      </c>
      <c r="AE10" s="19">
        <v>0</v>
      </c>
      <c r="AF10" s="19">
        <v>290</v>
      </c>
      <c r="AG10" s="19">
        <v>725</v>
      </c>
      <c r="AH10" s="19">
        <v>750</v>
      </c>
      <c r="AI10" s="19">
        <v>1875</v>
      </c>
      <c r="AJ10" s="19">
        <v>0</v>
      </c>
      <c r="AK10" s="19">
        <v>0</v>
      </c>
      <c r="AL10" s="19">
        <v>350</v>
      </c>
      <c r="AM10" s="19">
        <v>350</v>
      </c>
    </row>
    <row r="11" spans="1:39" s="34" customFormat="1" ht="15">
      <c r="A11" s="8" t="s">
        <v>32</v>
      </c>
      <c r="B11" s="9" t="s">
        <v>45</v>
      </c>
      <c r="C11" s="7" t="s">
        <v>46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</row>
    <row r="12" spans="1:39" s="35" customFormat="1" ht="28.5">
      <c r="A12" s="1" t="s">
        <v>7</v>
      </c>
      <c r="B12" s="2" t="s">
        <v>8</v>
      </c>
      <c r="C12" s="3" t="s">
        <v>46</v>
      </c>
      <c r="D12" s="18">
        <f>D14+D15+D16+D20+D21</f>
        <v>1123.1</v>
      </c>
      <c r="E12" s="18">
        <f>E14+E15+E16+E20+E21</f>
        <v>1123.1</v>
      </c>
      <c r="F12" s="18">
        <f aca="true" t="shared" si="2" ref="F12:AM12">F14+F15+F16+F20+F21</f>
        <v>419800</v>
      </c>
      <c r="G12" s="18">
        <f t="shared" si="2"/>
        <v>419800</v>
      </c>
      <c r="H12" s="18">
        <f t="shared" si="2"/>
        <v>0</v>
      </c>
      <c r="I12" s="18">
        <f t="shared" si="2"/>
        <v>0</v>
      </c>
      <c r="J12" s="18">
        <f t="shared" si="2"/>
        <v>6162.4</v>
      </c>
      <c r="K12" s="18">
        <f t="shared" si="2"/>
        <v>6162.4</v>
      </c>
      <c r="L12" s="18">
        <f t="shared" si="2"/>
        <v>94.2</v>
      </c>
      <c r="M12" s="18">
        <f t="shared" si="2"/>
        <v>94.2</v>
      </c>
      <c r="N12" s="18">
        <f t="shared" si="2"/>
        <v>4240.7</v>
      </c>
      <c r="O12" s="18">
        <f t="shared" si="2"/>
        <v>4240.7</v>
      </c>
      <c r="P12" s="18">
        <f t="shared" si="2"/>
        <v>295.40000000000003</v>
      </c>
      <c r="Q12" s="18">
        <f t="shared" si="2"/>
        <v>295.40000000000003</v>
      </c>
      <c r="R12" s="18">
        <f t="shared" si="2"/>
        <v>80.1</v>
      </c>
      <c r="S12" s="18">
        <f t="shared" si="2"/>
        <v>80.1</v>
      </c>
      <c r="T12" s="18">
        <f t="shared" si="2"/>
        <v>351.2</v>
      </c>
      <c r="U12" s="18">
        <f t="shared" si="2"/>
        <v>351.2</v>
      </c>
      <c r="V12" s="18">
        <f t="shared" si="2"/>
        <v>524.1</v>
      </c>
      <c r="W12" s="18">
        <f t="shared" si="2"/>
        <v>524.1</v>
      </c>
      <c r="X12" s="18">
        <f t="shared" si="2"/>
        <v>0</v>
      </c>
      <c r="Y12" s="18">
        <f t="shared" si="2"/>
        <v>0</v>
      </c>
      <c r="Z12" s="18">
        <f t="shared" si="2"/>
        <v>23.1</v>
      </c>
      <c r="AA12" s="18">
        <f t="shared" si="2"/>
        <v>23.1</v>
      </c>
      <c r="AB12" s="18">
        <f t="shared" si="2"/>
        <v>12800.9</v>
      </c>
      <c r="AC12" s="18">
        <f t="shared" si="2"/>
        <v>12800.9</v>
      </c>
      <c r="AD12" s="18">
        <f t="shared" si="2"/>
        <v>25081</v>
      </c>
      <c r="AE12" s="18">
        <f t="shared" si="2"/>
        <v>25081</v>
      </c>
      <c r="AF12" s="18">
        <f t="shared" si="2"/>
        <v>4489.8</v>
      </c>
      <c r="AG12" s="18">
        <f t="shared" si="2"/>
        <v>4489.8</v>
      </c>
      <c r="AH12" s="18">
        <f t="shared" si="2"/>
        <v>12681.2</v>
      </c>
      <c r="AI12" s="18">
        <f t="shared" si="2"/>
        <v>12681.2</v>
      </c>
      <c r="AJ12" s="18">
        <f t="shared" si="2"/>
        <v>2741.3</v>
      </c>
      <c r="AK12" s="18">
        <f t="shared" si="2"/>
        <v>2741.3</v>
      </c>
      <c r="AL12" s="18">
        <f t="shared" si="2"/>
        <v>2557.4</v>
      </c>
      <c r="AM12" s="18">
        <f t="shared" si="2"/>
        <v>2557.4</v>
      </c>
    </row>
    <row r="13" spans="1:39" s="34" customFormat="1" ht="15">
      <c r="A13" s="5"/>
      <c r="B13" s="6" t="s">
        <v>4</v>
      </c>
      <c r="C13" s="7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s="34" customFormat="1" ht="15">
      <c r="A14" s="8" t="s">
        <v>33</v>
      </c>
      <c r="B14" s="9" t="s">
        <v>9</v>
      </c>
      <c r="C14" s="7" t="s">
        <v>46</v>
      </c>
      <c r="D14" s="19">
        <v>40.9</v>
      </c>
      <c r="E14" s="20">
        <f>D14</f>
        <v>40.9</v>
      </c>
      <c r="F14" s="19">
        <v>235100</v>
      </c>
      <c r="G14" s="20">
        <f>F14</f>
        <v>235100</v>
      </c>
      <c r="H14" s="19">
        <v>0</v>
      </c>
      <c r="I14" s="20">
        <f>H14</f>
        <v>0</v>
      </c>
      <c r="J14" s="19">
        <v>1188</v>
      </c>
      <c r="K14" s="20">
        <f>J14</f>
        <v>1188</v>
      </c>
      <c r="L14" s="19">
        <v>0</v>
      </c>
      <c r="M14" s="20">
        <f>L14</f>
        <v>0</v>
      </c>
      <c r="N14" s="19">
        <v>0</v>
      </c>
      <c r="O14" s="20">
        <f>N14</f>
        <v>0</v>
      </c>
      <c r="P14" s="19">
        <v>0</v>
      </c>
      <c r="Q14" s="20">
        <f>P14</f>
        <v>0</v>
      </c>
      <c r="R14" s="19">
        <v>0</v>
      </c>
      <c r="S14" s="20">
        <f>R14</f>
        <v>0</v>
      </c>
      <c r="T14" s="19">
        <v>0</v>
      </c>
      <c r="U14" s="20">
        <f>T14</f>
        <v>0</v>
      </c>
      <c r="V14" s="19">
        <v>0</v>
      </c>
      <c r="W14" s="20">
        <f>V14</f>
        <v>0</v>
      </c>
      <c r="X14" s="19">
        <v>0</v>
      </c>
      <c r="Y14" s="20">
        <f>X14</f>
        <v>0</v>
      </c>
      <c r="Z14" s="19">
        <v>0</v>
      </c>
      <c r="AA14" s="20">
        <f>Z14</f>
        <v>0</v>
      </c>
      <c r="AB14" s="19">
        <v>200.9</v>
      </c>
      <c r="AC14" s="20">
        <f>AB14</f>
        <v>200.9</v>
      </c>
      <c r="AD14" s="19">
        <v>904</v>
      </c>
      <c r="AE14" s="20">
        <f>AD14</f>
        <v>904</v>
      </c>
      <c r="AF14" s="19">
        <v>1069.8</v>
      </c>
      <c r="AG14" s="20">
        <f>AF14</f>
        <v>1069.8</v>
      </c>
      <c r="AH14" s="19">
        <v>651.2</v>
      </c>
      <c r="AI14" s="20">
        <f>AH14</f>
        <v>651.2</v>
      </c>
      <c r="AJ14" s="19">
        <v>61.3</v>
      </c>
      <c r="AK14" s="20">
        <f>AJ14</f>
        <v>61.3</v>
      </c>
      <c r="AL14" s="19">
        <v>364</v>
      </c>
      <c r="AM14" s="20">
        <f>AL14</f>
        <v>364</v>
      </c>
    </row>
    <row r="15" spans="1:39" s="34" customFormat="1" ht="30">
      <c r="A15" s="8" t="s">
        <v>34</v>
      </c>
      <c r="B15" s="9" t="s">
        <v>10</v>
      </c>
      <c r="C15" s="7" t="s">
        <v>46</v>
      </c>
      <c r="D15" s="19">
        <v>100</v>
      </c>
      <c r="E15" s="20">
        <f>D15</f>
        <v>100</v>
      </c>
      <c r="F15" s="19">
        <v>0</v>
      </c>
      <c r="G15" s="20">
        <f>F15</f>
        <v>0</v>
      </c>
      <c r="H15" s="19"/>
      <c r="I15" s="20">
        <f>H15</f>
        <v>0</v>
      </c>
      <c r="J15" s="19">
        <v>3739</v>
      </c>
      <c r="K15" s="20">
        <f>J15</f>
        <v>3739</v>
      </c>
      <c r="L15" s="19">
        <v>0</v>
      </c>
      <c r="M15" s="20">
        <f>L15</f>
        <v>0</v>
      </c>
      <c r="N15" s="19">
        <v>3769</v>
      </c>
      <c r="O15" s="20">
        <f>N15</f>
        <v>3769</v>
      </c>
      <c r="P15" s="19">
        <v>27</v>
      </c>
      <c r="Q15" s="20">
        <f>P15</f>
        <v>27</v>
      </c>
      <c r="R15" s="19">
        <v>5.5</v>
      </c>
      <c r="S15" s="20">
        <f>R15</f>
        <v>5.5</v>
      </c>
      <c r="T15" s="19">
        <v>12</v>
      </c>
      <c r="U15" s="20">
        <f>T15</f>
        <v>12</v>
      </c>
      <c r="V15" s="19">
        <v>0</v>
      </c>
      <c r="W15" s="20">
        <f>V15</f>
        <v>0</v>
      </c>
      <c r="X15" s="19">
        <v>0</v>
      </c>
      <c r="Y15" s="20">
        <f>X15</f>
        <v>0</v>
      </c>
      <c r="Z15" s="19">
        <v>4</v>
      </c>
      <c r="AA15" s="20">
        <f>Z15</f>
        <v>4</v>
      </c>
      <c r="AB15" s="19">
        <v>0</v>
      </c>
      <c r="AC15" s="20">
        <f>AB15</f>
        <v>0</v>
      </c>
      <c r="AD15" s="19">
        <v>0</v>
      </c>
      <c r="AE15" s="20">
        <f>AD15</f>
        <v>0</v>
      </c>
      <c r="AF15" s="19">
        <v>290</v>
      </c>
      <c r="AG15" s="20">
        <f>AF15</f>
        <v>290</v>
      </c>
      <c r="AH15" s="19">
        <v>750</v>
      </c>
      <c r="AI15" s="20">
        <f>AH15</f>
        <v>750</v>
      </c>
      <c r="AJ15" s="19">
        <v>0</v>
      </c>
      <c r="AK15" s="20">
        <f>AJ15</f>
        <v>0</v>
      </c>
      <c r="AL15" s="19">
        <v>150</v>
      </c>
      <c r="AM15" s="20">
        <f>AL15</f>
        <v>150</v>
      </c>
    </row>
    <row r="16" spans="1:39" s="36" customFormat="1" ht="15">
      <c r="A16" s="15" t="s">
        <v>35</v>
      </c>
      <c r="B16" s="16" t="s">
        <v>11</v>
      </c>
      <c r="C16" s="17" t="s">
        <v>46</v>
      </c>
      <c r="D16" s="20">
        <f>D18+D19</f>
        <v>479.3</v>
      </c>
      <c r="E16" s="20">
        <f>D16</f>
        <v>479.3</v>
      </c>
      <c r="F16" s="20">
        <f>F18+F19</f>
        <v>0</v>
      </c>
      <c r="G16" s="20">
        <f>F16</f>
        <v>0</v>
      </c>
      <c r="H16" s="20">
        <f>H18+H19</f>
        <v>0</v>
      </c>
      <c r="I16" s="20">
        <f>H16</f>
        <v>0</v>
      </c>
      <c r="J16" s="20">
        <f>J18+J19</f>
        <v>566.4</v>
      </c>
      <c r="K16" s="20">
        <f>J16</f>
        <v>566.4</v>
      </c>
      <c r="L16" s="20">
        <f>L18+L19</f>
        <v>42.2</v>
      </c>
      <c r="M16" s="20">
        <f>L16</f>
        <v>42.2</v>
      </c>
      <c r="N16" s="20">
        <f>N18+N19</f>
        <v>257</v>
      </c>
      <c r="O16" s="20">
        <f>N16</f>
        <v>257</v>
      </c>
      <c r="P16" s="20">
        <f>P18+P19</f>
        <v>246.3</v>
      </c>
      <c r="Q16" s="20">
        <f>P16</f>
        <v>246.3</v>
      </c>
      <c r="R16" s="20">
        <f>R18+R19</f>
        <v>43.3</v>
      </c>
      <c r="S16" s="20">
        <f>R16</f>
        <v>43.3</v>
      </c>
      <c r="T16" s="20">
        <f>T18+T19</f>
        <v>143.7</v>
      </c>
      <c r="U16" s="20">
        <f>T16</f>
        <v>143.7</v>
      </c>
      <c r="V16" s="20">
        <f>V18+V19</f>
        <v>231.4</v>
      </c>
      <c r="W16" s="20">
        <f>V16</f>
        <v>231.4</v>
      </c>
      <c r="X16" s="20">
        <f>X18+X19</f>
        <v>0</v>
      </c>
      <c r="Y16" s="20">
        <f>X16</f>
        <v>0</v>
      </c>
      <c r="Z16" s="20">
        <f>Z18+Z19</f>
        <v>15.5</v>
      </c>
      <c r="AA16" s="20">
        <f>Z16</f>
        <v>15.5</v>
      </c>
      <c r="AB16" s="20">
        <f>AB18+AB19</f>
        <v>0</v>
      </c>
      <c r="AC16" s="20">
        <f>AB16</f>
        <v>0</v>
      </c>
      <c r="AD16" s="20">
        <f>AD18+AD19</f>
        <v>0</v>
      </c>
      <c r="AE16" s="20">
        <f>AD16</f>
        <v>0</v>
      </c>
      <c r="AF16" s="20">
        <f>AF18+AF19</f>
        <v>0</v>
      </c>
      <c r="AG16" s="20">
        <f>AF16</f>
        <v>0</v>
      </c>
      <c r="AH16" s="20">
        <f>AH18+AH19</f>
        <v>0</v>
      </c>
      <c r="AI16" s="20">
        <f>AH16</f>
        <v>0</v>
      </c>
      <c r="AJ16" s="20">
        <f>AJ18+AJ19</f>
        <v>0</v>
      </c>
      <c r="AK16" s="20">
        <f>AJ16</f>
        <v>0</v>
      </c>
      <c r="AL16" s="20">
        <f>AL18+AL19</f>
        <v>0</v>
      </c>
      <c r="AM16" s="20">
        <f>AL16</f>
        <v>0</v>
      </c>
    </row>
    <row r="17" spans="1:39" s="34" customFormat="1" ht="15">
      <c r="A17" s="8"/>
      <c r="B17" s="9" t="s">
        <v>12</v>
      </c>
      <c r="C17" s="7"/>
      <c r="D17" s="19"/>
      <c r="E17" s="20"/>
      <c r="F17" s="19"/>
      <c r="G17" s="20"/>
      <c r="H17" s="19"/>
      <c r="I17" s="20"/>
      <c r="J17" s="19"/>
      <c r="K17" s="20"/>
      <c r="L17" s="19"/>
      <c r="M17" s="20"/>
      <c r="N17" s="19"/>
      <c r="O17" s="20"/>
      <c r="P17" s="19"/>
      <c r="Q17" s="20"/>
      <c r="R17" s="19"/>
      <c r="S17" s="20"/>
      <c r="T17" s="19"/>
      <c r="U17" s="20"/>
      <c r="V17" s="19"/>
      <c r="W17" s="20"/>
      <c r="X17" s="19"/>
      <c r="Y17" s="20"/>
      <c r="Z17" s="19"/>
      <c r="AA17" s="20"/>
      <c r="AB17" s="19"/>
      <c r="AC17" s="20"/>
      <c r="AD17" s="19"/>
      <c r="AE17" s="20"/>
      <c r="AF17" s="19"/>
      <c r="AG17" s="20"/>
      <c r="AH17" s="19"/>
      <c r="AI17" s="20"/>
      <c r="AJ17" s="19"/>
      <c r="AK17" s="20"/>
      <c r="AL17" s="19"/>
      <c r="AM17" s="20"/>
    </row>
    <row r="18" spans="1:39" s="34" customFormat="1" ht="15">
      <c r="A18" s="8" t="s">
        <v>37</v>
      </c>
      <c r="B18" s="9" t="s">
        <v>13</v>
      </c>
      <c r="C18" s="7" t="s">
        <v>46</v>
      </c>
      <c r="D18" s="19">
        <v>384</v>
      </c>
      <c r="E18" s="20">
        <f>D18</f>
        <v>384</v>
      </c>
      <c r="F18" s="19">
        <v>0</v>
      </c>
      <c r="G18" s="20">
        <f>F18</f>
        <v>0</v>
      </c>
      <c r="H18" s="19">
        <v>0</v>
      </c>
      <c r="I18" s="20">
        <f>H18</f>
        <v>0</v>
      </c>
      <c r="J18" s="19">
        <v>462.4</v>
      </c>
      <c r="K18" s="20">
        <f>J18</f>
        <v>462.4</v>
      </c>
      <c r="L18" s="19">
        <v>23.3</v>
      </c>
      <c r="M18" s="20">
        <f>L18</f>
        <v>23.3</v>
      </c>
      <c r="N18" s="19">
        <v>210</v>
      </c>
      <c r="O18" s="20">
        <f>N18</f>
        <v>210</v>
      </c>
      <c r="P18" s="19">
        <v>184</v>
      </c>
      <c r="Q18" s="20">
        <f>P18</f>
        <v>184</v>
      </c>
      <c r="R18" s="19">
        <v>35</v>
      </c>
      <c r="S18" s="20">
        <f>R18</f>
        <v>35</v>
      </c>
      <c r="T18" s="19">
        <v>127.8</v>
      </c>
      <c r="U18" s="20">
        <f>T18</f>
        <v>127.8</v>
      </c>
      <c r="V18" s="19">
        <v>212.1</v>
      </c>
      <c r="W18" s="20">
        <f>V18</f>
        <v>212.1</v>
      </c>
      <c r="X18" s="19">
        <v>0</v>
      </c>
      <c r="Y18" s="20">
        <f>X18</f>
        <v>0</v>
      </c>
      <c r="Z18" s="19">
        <v>0</v>
      </c>
      <c r="AA18" s="20">
        <f>Z18</f>
        <v>0</v>
      </c>
      <c r="AB18" s="19">
        <v>0</v>
      </c>
      <c r="AC18" s="20">
        <f>AB18</f>
        <v>0</v>
      </c>
      <c r="AD18" s="19">
        <v>0</v>
      </c>
      <c r="AE18" s="20">
        <f>AD18</f>
        <v>0</v>
      </c>
      <c r="AF18" s="19">
        <v>0</v>
      </c>
      <c r="AG18" s="20">
        <f>AF18</f>
        <v>0</v>
      </c>
      <c r="AH18" s="19">
        <v>0</v>
      </c>
      <c r="AI18" s="20">
        <f>AH18</f>
        <v>0</v>
      </c>
      <c r="AJ18" s="19">
        <v>0</v>
      </c>
      <c r="AK18" s="20">
        <f>AJ18</f>
        <v>0</v>
      </c>
      <c r="AL18" s="19">
        <v>0</v>
      </c>
      <c r="AM18" s="20">
        <f>AL18</f>
        <v>0</v>
      </c>
    </row>
    <row r="19" spans="1:39" s="34" customFormat="1" ht="15">
      <c r="A19" s="8" t="s">
        <v>38</v>
      </c>
      <c r="B19" s="9" t="s">
        <v>14</v>
      </c>
      <c r="C19" s="7" t="s">
        <v>46</v>
      </c>
      <c r="D19" s="19">
        <v>95.3</v>
      </c>
      <c r="E19" s="20">
        <f>D19</f>
        <v>95.3</v>
      </c>
      <c r="F19" s="19">
        <v>0</v>
      </c>
      <c r="G19" s="20">
        <f>F19</f>
        <v>0</v>
      </c>
      <c r="H19" s="19">
        <v>0</v>
      </c>
      <c r="I19" s="20">
        <f>H19</f>
        <v>0</v>
      </c>
      <c r="J19" s="19">
        <v>104</v>
      </c>
      <c r="K19" s="20">
        <f>J19</f>
        <v>104</v>
      </c>
      <c r="L19" s="19">
        <v>18.9</v>
      </c>
      <c r="M19" s="20">
        <f>L19</f>
        <v>18.9</v>
      </c>
      <c r="N19" s="19">
        <v>47</v>
      </c>
      <c r="O19" s="20">
        <f>N19</f>
        <v>47</v>
      </c>
      <c r="P19" s="19">
        <v>62.3</v>
      </c>
      <c r="Q19" s="20">
        <f>P19</f>
        <v>62.3</v>
      </c>
      <c r="R19" s="19">
        <v>8.3</v>
      </c>
      <c r="S19" s="20">
        <f>R19</f>
        <v>8.3</v>
      </c>
      <c r="T19" s="19">
        <v>15.9</v>
      </c>
      <c r="U19" s="20">
        <f>T19</f>
        <v>15.9</v>
      </c>
      <c r="V19" s="19">
        <v>19.3</v>
      </c>
      <c r="W19" s="20">
        <f>V19</f>
        <v>19.3</v>
      </c>
      <c r="X19" s="19">
        <v>0</v>
      </c>
      <c r="Y19" s="20">
        <f>X19</f>
        <v>0</v>
      </c>
      <c r="Z19" s="19">
        <v>15.5</v>
      </c>
      <c r="AA19" s="20">
        <f>Z19</f>
        <v>15.5</v>
      </c>
      <c r="AB19" s="19">
        <v>0</v>
      </c>
      <c r="AC19" s="20">
        <f>AB19</f>
        <v>0</v>
      </c>
      <c r="AD19" s="19">
        <v>0</v>
      </c>
      <c r="AE19" s="20">
        <f>AD19</f>
        <v>0</v>
      </c>
      <c r="AF19" s="19">
        <v>0</v>
      </c>
      <c r="AG19" s="20">
        <f>AF19</f>
        <v>0</v>
      </c>
      <c r="AH19" s="19">
        <v>0</v>
      </c>
      <c r="AI19" s="20">
        <f>AH19</f>
        <v>0</v>
      </c>
      <c r="AJ19" s="19">
        <v>0</v>
      </c>
      <c r="AK19" s="20">
        <f>AJ19</f>
        <v>0</v>
      </c>
      <c r="AL19" s="19">
        <v>0</v>
      </c>
      <c r="AM19" s="20">
        <f>AL19</f>
        <v>0</v>
      </c>
    </row>
    <row r="20" spans="1:39" s="34" customFormat="1" ht="15">
      <c r="A20" s="8" t="s">
        <v>36</v>
      </c>
      <c r="B20" s="9" t="s">
        <v>15</v>
      </c>
      <c r="C20" s="7" t="s">
        <v>46</v>
      </c>
      <c r="D20" s="19">
        <v>502.9</v>
      </c>
      <c r="E20" s="20">
        <f>D20</f>
        <v>502.9</v>
      </c>
      <c r="F20" s="19">
        <v>184700</v>
      </c>
      <c r="G20" s="20">
        <f>F20</f>
        <v>184700</v>
      </c>
      <c r="H20" s="19">
        <v>0</v>
      </c>
      <c r="I20" s="20">
        <f>H20</f>
        <v>0</v>
      </c>
      <c r="J20" s="19">
        <v>669</v>
      </c>
      <c r="K20" s="20">
        <f>J20</f>
        <v>669</v>
      </c>
      <c r="L20" s="19">
        <v>52</v>
      </c>
      <c r="M20" s="20">
        <f>L20</f>
        <v>52</v>
      </c>
      <c r="N20" s="19">
        <v>214.7</v>
      </c>
      <c r="O20" s="20">
        <f>N20</f>
        <v>214.7</v>
      </c>
      <c r="P20" s="19">
        <v>22.1</v>
      </c>
      <c r="Q20" s="20">
        <f>P20</f>
        <v>22.1</v>
      </c>
      <c r="R20" s="19">
        <v>31.3</v>
      </c>
      <c r="S20" s="20">
        <f>R20</f>
        <v>31.3</v>
      </c>
      <c r="T20" s="19">
        <v>195.5</v>
      </c>
      <c r="U20" s="20">
        <f>T20</f>
        <v>195.5</v>
      </c>
      <c r="V20" s="19">
        <v>292.7</v>
      </c>
      <c r="W20" s="20">
        <f>V20</f>
        <v>292.7</v>
      </c>
      <c r="X20" s="19">
        <v>0</v>
      </c>
      <c r="Y20" s="20">
        <f>X20</f>
        <v>0</v>
      </c>
      <c r="Z20" s="19">
        <v>3.6</v>
      </c>
      <c r="AA20" s="20">
        <f>Z20</f>
        <v>3.6</v>
      </c>
      <c r="AB20" s="19">
        <v>12600</v>
      </c>
      <c r="AC20" s="20">
        <f>AB20</f>
        <v>12600</v>
      </c>
      <c r="AD20" s="19">
        <v>24177</v>
      </c>
      <c r="AE20" s="20">
        <f>AD20</f>
        <v>24177</v>
      </c>
      <c r="AF20" s="19">
        <v>3130</v>
      </c>
      <c r="AG20" s="20">
        <f>AF20</f>
        <v>3130</v>
      </c>
      <c r="AH20" s="19">
        <v>11280</v>
      </c>
      <c r="AI20" s="20">
        <f>AH20</f>
        <v>11280</v>
      </c>
      <c r="AJ20" s="19">
        <v>2680</v>
      </c>
      <c r="AK20" s="20">
        <f>AJ20</f>
        <v>2680</v>
      </c>
      <c r="AL20" s="19">
        <v>2043.4</v>
      </c>
      <c r="AM20" s="20">
        <f>AL20</f>
        <v>2043.4</v>
      </c>
    </row>
    <row r="21" spans="1:39" s="34" customFormat="1" ht="15">
      <c r="A21" s="8" t="s">
        <v>39</v>
      </c>
      <c r="B21" s="9" t="s">
        <v>67</v>
      </c>
      <c r="C21" s="7" t="s">
        <v>46</v>
      </c>
      <c r="D21" s="19">
        <v>0</v>
      </c>
      <c r="E21" s="20">
        <f>D21</f>
        <v>0</v>
      </c>
      <c r="F21" s="19">
        <v>0</v>
      </c>
      <c r="G21" s="20">
        <f>F21</f>
        <v>0</v>
      </c>
      <c r="H21" s="19">
        <v>0</v>
      </c>
      <c r="I21" s="20">
        <f>H21</f>
        <v>0</v>
      </c>
      <c r="J21" s="19">
        <v>0</v>
      </c>
      <c r="K21" s="20">
        <f>J21</f>
        <v>0</v>
      </c>
      <c r="L21" s="19">
        <v>0</v>
      </c>
      <c r="M21" s="20">
        <f>L21</f>
        <v>0</v>
      </c>
      <c r="N21" s="19">
        <v>0</v>
      </c>
      <c r="O21" s="20">
        <f>N21</f>
        <v>0</v>
      </c>
      <c r="P21" s="19">
        <v>0</v>
      </c>
      <c r="Q21" s="20">
        <f>P21</f>
        <v>0</v>
      </c>
      <c r="R21" s="19">
        <v>0</v>
      </c>
      <c r="S21" s="20">
        <f>R21</f>
        <v>0</v>
      </c>
      <c r="T21" s="19">
        <v>0</v>
      </c>
      <c r="U21" s="20">
        <f>T21</f>
        <v>0</v>
      </c>
      <c r="V21" s="19">
        <v>0</v>
      </c>
      <c r="W21" s="20">
        <f>V21</f>
        <v>0</v>
      </c>
      <c r="X21" s="19">
        <v>0</v>
      </c>
      <c r="Y21" s="20">
        <f>X21</f>
        <v>0</v>
      </c>
      <c r="Z21" s="19">
        <v>0</v>
      </c>
      <c r="AA21" s="20">
        <f>Z21</f>
        <v>0</v>
      </c>
      <c r="AB21" s="19">
        <v>0</v>
      </c>
      <c r="AC21" s="20">
        <f>AB21</f>
        <v>0</v>
      </c>
      <c r="AD21" s="19">
        <v>0</v>
      </c>
      <c r="AE21" s="20">
        <f>AD21</f>
        <v>0</v>
      </c>
      <c r="AF21" s="19">
        <v>0</v>
      </c>
      <c r="AG21" s="20">
        <f>AF21</f>
        <v>0</v>
      </c>
      <c r="AH21" s="19">
        <v>0</v>
      </c>
      <c r="AI21" s="20">
        <f>AH21</f>
        <v>0</v>
      </c>
      <c r="AJ21" s="19">
        <v>0</v>
      </c>
      <c r="AK21" s="20">
        <f>AJ21</f>
        <v>0</v>
      </c>
      <c r="AL21" s="19">
        <v>0</v>
      </c>
      <c r="AM21" s="20">
        <f>AL21</f>
        <v>0</v>
      </c>
    </row>
    <row r="22" spans="1:39" s="35" customFormat="1" ht="28.5">
      <c r="A22" s="1" t="s">
        <v>16</v>
      </c>
      <c r="B22" s="2" t="s">
        <v>17</v>
      </c>
      <c r="C22" s="3" t="s">
        <v>46</v>
      </c>
      <c r="D22" s="18">
        <f>D24+D25+D26+D27</f>
        <v>3800</v>
      </c>
      <c r="E22" s="20">
        <f>E24+E25+E26+E27</f>
        <v>11200</v>
      </c>
      <c r="F22" s="18">
        <f>F24+F25+F26+F27</f>
        <v>0</v>
      </c>
      <c r="G22" s="20">
        <f aca="true" t="shared" si="3" ref="G22:AM22">G24+G25+G26+G27</f>
        <v>0</v>
      </c>
      <c r="H22" s="18">
        <f t="shared" si="3"/>
        <v>3900</v>
      </c>
      <c r="I22" s="20">
        <f t="shared" si="3"/>
        <v>11310</v>
      </c>
      <c r="J22" s="18">
        <f t="shared" si="3"/>
        <v>6798</v>
      </c>
      <c r="K22" s="20">
        <f t="shared" si="3"/>
        <v>20394</v>
      </c>
      <c r="L22" s="18">
        <f t="shared" si="3"/>
        <v>100</v>
      </c>
      <c r="M22" s="20">
        <f t="shared" si="3"/>
        <v>290</v>
      </c>
      <c r="N22" s="18">
        <f t="shared" si="3"/>
        <v>19087</v>
      </c>
      <c r="O22" s="20">
        <f t="shared" si="3"/>
        <v>45800</v>
      </c>
      <c r="P22" s="18">
        <f t="shared" si="3"/>
        <v>173</v>
      </c>
      <c r="Q22" s="20">
        <f t="shared" si="3"/>
        <v>730</v>
      </c>
      <c r="R22" s="18">
        <f t="shared" si="3"/>
        <v>1095</v>
      </c>
      <c r="S22" s="20">
        <f t="shared" si="3"/>
        <v>3375</v>
      </c>
      <c r="T22" s="18">
        <f t="shared" si="3"/>
        <v>2317</v>
      </c>
      <c r="U22" s="20">
        <f t="shared" si="3"/>
        <v>7142.7</v>
      </c>
      <c r="V22" s="18">
        <f t="shared" si="3"/>
        <v>1450</v>
      </c>
      <c r="W22" s="20">
        <f t="shared" si="3"/>
        <v>4495</v>
      </c>
      <c r="X22" s="18">
        <f t="shared" si="3"/>
        <v>0</v>
      </c>
      <c r="Y22" s="20">
        <f t="shared" si="3"/>
        <v>0</v>
      </c>
      <c r="Z22" s="18">
        <f t="shared" si="3"/>
        <v>130</v>
      </c>
      <c r="AA22" s="20">
        <f t="shared" si="3"/>
        <v>437.8</v>
      </c>
      <c r="AB22" s="18">
        <f t="shared" si="3"/>
        <v>0</v>
      </c>
      <c r="AC22" s="20">
        <f t="shared" si="3"/>
        <v>0</v>
      </c>
      <c r="AD22" s="18">
        <f t="shared" si="3"/>
        <v>0</v>
      </c>
      <c r="AE22" s="20">
        <f t="shared" si="3"/>
        <v>10600</v>
      </c>
      <c r="AF22" s="18">
        <f t="shared" si="3"/>
        <v>0</v>
      </c>
      <c r="AG22" s="20">
        <f t="shared" si="3"/>
        <v>400</v>
      </c>
      <c r="AH22" s="18">
        <f t="shared" si="3"/>
        <v>0</v>
      </c>
      <c r="AI22" s="20">
        <f t="shared" si="3"/>
        <v>0</v>
      </c>
      <c r="AJ22" s="18">
        <f t="shared" si="3"/>
        <v>0</v>
      </c>
      <c r="AK22" s="20">
        <f t="shared" si="3"/>
        <v>445</v>
      </c>
      <c r="AL22" s="18">
        <f t="shared" si="3"/>
        <v>800</v>
      </c>
      <c r="AM22" s="20">
        <f t="shared" si="3"/>
        <v>4700</v>
      </c>
    </row>
    <row r="23" spans="1:39" s="34" customFormat="1" ht="15">
      <c r="A23" s="5"/>
      <c r="B23" s="6" t="s">
        <v>47</v>
      </c>
      <c r="C23" s="7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s="34" customFormat="1" ht="15">
      <c r="A24" s="8" t="s">
        <v>40</v>
      </c>
      <c r="B24" s="9" t="s">
        <v>18</v>
      </c>
      <c r="C24" s="7" t="s">
        <v>46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6798</v>
      </c>
      <c r="K24" s="19">
        <v>20394</v>
      </c>
      <c r="L24" s="19">
        <v>0</v>
      </c>
      <c r="M24" s="19">
        <v>0</v>
      </c>
      <c r="N24" s="19">
        <v>19087</v>
      </c>
      <c r="O24" s="19">
        <v>45800</v>
      </c>
      <c r="P24" s="19">
        <v>48</v>
      </c>
      <c r="Q24" s="19">
        <v>150</v>
      </c>
      <c r="R24" s="19">
        <v>875</v>
      </c>
      <c r="S24" s="19">
        <v>2625</v>
      </c>
      <c r="T24" s="19">
        <v>1917</v>
      </c>
      <c r="U24" s="19">
        <v>5942.7</v>
      </c>
      <c r="V24" s="19">
        <v>950</v>
      </c>
      <c r="W24" s="19">
        <v>2945</v>
      </c>
      <c r="X24" s="19">
        <v>0</v>
      </c>
      <c r="Y24" s="19">
        <v>0</v>
      </c>
      <c r="Z24" s="19">
        <v>130</v>
      </c>
      <c r="AA24" s="19">
        <v>437.8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</row>
    <row r="25" spans="1:39" s="34" customFormat="1" ht="15">
      <c r="A25" s="8" t="s">
        <v>41</v>
      </c>
      <c r="B25" s="9" t="s">
        <v>19</v>
      </c>
      <c r="C25" s="7" t="s">
        <v>46</v>
      </c>
      <c r="D25" s="19">
        <v>3800</v>
      </c>
      <c r="E25" s="19">
        <v>11200</v>
      </c>
      <c r="F25" s="19">
        <v>0</v>
      </c>
      <c r="G25" s="19">
        <v>0</v>
      </c>
      <c r="H25" s="19">
        <v>3900</v>
      </c>
      <c r="I25" s="19">
        <v>11310</v>
      </c>
      <c r="J25" s="19">
        <v>0</v>
      </c>
      <c r="K25" s="19">
        <v>0</v>
      </c>
      <c r="L25" s="19">
        <v>100</v>
      </c>
      <c r="M25" s="19">
        <v>290</v>
      </c>
      <c r="N25" s="19">
        <v>0</v>
      </c>
      <c r="O25" s="19">
        <v>0</v>
      </c>
      <c r="P25" s="19">
        <v>125</v>
      </c>
      <c r="Q25" s="19">
        <v>580</v>
      </c>
      <c r="R25" s="19">
        <v>220</v>
      </c>
      <c r="S25" s="19">
        <v>750</v>
      </c>
      <c r="T25" s="19">
        <v>400</v>
      </c>
      <c r="U25" s="19">
        <v>1200</v>
      </c>
      <c r="V25" s="19">
        <v>500</v>
      </c>
      <c r="W25" s="19">
        <v>1550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10600</v>
      </c>
      <c r="AF25" s="19">
        <v>0</v>
      </c>
      <c r="AG25" s="19">
        <v>400</v>
      </c>
      <c r="AH25" s="19">
        <v>0</v>
      </c>
      <c r="AI25" s="19">
        <v>0</v>
      </c>
      <c r="AJ25" s="19">
        <v>0</v>
      </c>
      <c r="AK25" s="19">
        <v>445</v>
      </c>
      <c r="AL25" s="19">
        <v>800</v>
      </c>
      <c r="AM25" s="19">
        <v>4700</v>
      </c>
    </row>
    <row r="26" spans="1:39" s="34" customFormat="1" ht="30">
      <c r="A26" s="8" t="s">
        <v>42</v>
      </c>
      <c r="B26" s="9" t="s">
        <v>43</v>
      </c>
      <c r="C26" s="7" t="s">
        <v>46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</row>
    <row r="27" spans="1:39" s="34" customFormat="1" ht="15">
      <c r="A27" s="8" t="s">
        <v>44</v>
      </c>
      <c r="B27" s="9" t="s">
        <v>20</v>
      </c>
      <c r="C27" s="7" t="s">
        <v>46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</row>
    <row r="28" spans="1:39" s="35" customFormat="1" ht="28.5">
      <c r="A28" s="1" t="s">
        <v>21</v>
      </c>
      <c r="B28" s="2" t="s">
        <v>49</v>
      </c>
      <c r="C28" s="3" t="s">
        <v>46</v>
      </c>
      <c r="D28" s="18">
        <f>D22+D12</f>
        <v>4923.1</v>
      </c>
      <c r="E28" s="18">
        <f>E22+E12</f>
        <v>12323.1</v>
      </c>
      <c r="F28" s="18">
        <f>F22+F12</f>
        <v>419800</v>
      </c>
      <c r="G28" s="18">
        <f aca="true" t="shared" si="4" ref="G28:AM28">G22+G12</f>
        <v>419800</v>
      </c>
      <c r="H28" s="18">
        <f t="shared" si="4"/>
        <v>3900</v>
      </c>
      <c r="I28" s="18">
        <f t="shared" si="4"/>
        <v>11310</v>
      </c>
      <c r="J28" s="18">
        <f t="shared" si="4"/>
        <v>12960.4</v>
      </c>
      <c r="K28" s="18">
        <f t="shared" si="4"/>
        <v>26556.4</v>
      </c>
      <c r="L28" s="18">
        <f t="shared" si="4"/>
        <v>194.2</v>
      </c>
      <c r="M28" s="18">
        <f t="shared" si="4"/>
        <v>384.2</v>
      </c>
      <c r="N28" s="18">
        <f t="shared" si="4"/>
        <v>23327.7</v>
      </c>
      <c r="O28" s="18">
        <f t="shared" si="4"/>
        <v>50040.7</v>
      </c>
      <c r="P28" s="18">
        <f t="shared" si="4"/>
        <v>468.40000000000003</v>
      </c>
      <c r="Q28" s="18">
        <f t="shared" si="4"/>
        <v>1025.4</v>
      </c>
      <c r="R28" s="18">
        <f t="shared" si="4"/>
        <v>1175.1</v>
      </c>
      <c r="S28" s="18">
        <f t="shared" si="4"/>
        <v>3455.1</v>
      </c>
      <c r="T28" s="18">
        <f t="shared" si="4"/>
        <v>2668.2</v>
      </c>
      <c r="U28" s="18">
        <f t="shared" si="4"/>
        <v>7493.9</v>
      </c>
      <c r="V28" s="18">
        <f t="shared" si="4"/>
        <v>1974.1</v>
      </c>
      <c r="W28" s="18">
        <f t="shared" si="4"/>
        <v>5019.1</v>
      </c>
      <c r="X28" s="18">
        <f t="shared" si="4"/>
        <v>0</v>
      </c>
      <c r="Y28" s="18">
        <f t="shared" si="4"/>
        <v>0</v>
      </c>
      <c r="Z28" s="18">
        <f t="shared" si="4"/>
        <v>153.1</v>
      </c>
      <c r="AA28" s="18">
        <f t="shared" si="4"/>
        <v>460.90000000000003</v>
      </c>
      <c r="AB28" s="18">
        <f t="shared" si="4"/>
        <v>12800.9</v>
      </c>
      <c r="AC28" s="18">
        <f t="shared" si="4"/>
        <v>12800.9</v>
      </c>
      <c r="AD28" s="18">
        <f t="shared" si="4"/>
        <v>25081</v>
      </c>
      <c r="AE28" s="18">
        <f t="shared" si="4"/>
        <v>35681</v>
      </c>
      <c r="AF28" s="18">
        <f t="shared" si="4"/>
        <v>4489.8</v>
      </c>
      <c r="AG28" s="18">
        <f t="shared" si="4"/>
        <v>4889.8</v>
      </c>
      <c r="AH28" s="18">
        <f t="shared" si="4"/>
        <v>12681.2</v>
      </c>
      <c r="AI28" s="18">
        <f t="shared" si="4"/>
        <v>12681.2</v>
      </c>
      <c r="AJ28" s="18">
        <f t="shared" si="4"/>
        <v>2741.3</v>
      </c>
      <c r="AK28" s="18">
        <f t="shared" si="4"/>
        <v>3186.3</v>
      </c>
      <c r="AL28" s="18">
        <f t="shared" si="4"/>
        <v>3357.4</v>
      </c>
      <c r="AM28" s="18">
        <f t="shared" si="4"/>
        <v>7257.4</v>
      </c>
    </row>
    <row r="29" spans="1:39" s="35" customFormat="1" ht="42.75">
      <c r="A29" s="1" t="s">
        <v>22</v>
      </c>
      <c r="B29" s="2" t="s">
        <v>48</v>
      </c>
      <c r="C29" s="3" t="s">
        <v>23</v>
      </c>
      <c r="D29" s="21">
        <f aca="true" t="shared" si="5" ref="D29:AM29">D28/D7*100</f>
        <v>112.61809447558046</v>
      </c>
      <c r="E29" s="18">
        <f t="shared" si="5"/>
        <v>107.93357448783864</v>
      </c>
      <c r="F29" s="21">
        <f t="shared" si="5"/>
        <v>4414.579258417986</v>
      </c>
      <c r="G29" s="18">
        <f t="shared" si="5"/>
        <v>1538.8901515429222</v>
      </c>
      <c r="H29" s="21">
        <f t="shared" si="5"/>
        <v>100.89773109461102</v>
      </c>
      <c r="I29" s="18">
        <f t="shared" si="5"/>
        <v>100.9235711417481</v>
      </c>
      <c r="J29" s="21">
        <f t="shared" si="5"/>
        <v>187.6931543352015</v>
      </c>
      <c r="K29" s="18">
        <f t="shared" si="5"/>
        <v>150.66777110826177</v>
      </c>
      <c r="L29" s="21">
        <f t="shared" si="5"/>
        <v>114.16813639035861</v>
      </c>
      <c r="M29" s="18">
        <f t="shared" si="5"/>
        <v>112.93356848912404</v>
      </c>
      <c r="N29" s="21">
        <f t="shared" si="5"/>
        <v>1955.8732288085857</v>
      </c>
      <c r="O29" s="18">
        <f t="shared" si="5"/>
        <v>1398.5271512814063</v>
      </c>
      <c r="P29" s="21">
        <f t="shared" si="5"/>
        <v>109.746954076851</v>
      </c>
      <c r="Q29" s="18">
        <f t="shared" si="5"/>
        <v>100.06831267688104</v>
      </c>
      <c r="R29" s="21">
        <f t="shared" si="5"/>
        <v>105.72199730094466</v>
      </c>
      <c r="S29" s="18">
        <f t="shared" si="5"/>
        <v>103.61673414304992</v>
      </c>
      <c r="T29" s="21">
        <f t="shared" si="5"/>
        <v>130.11166918613156</v>
      </c>
      <c r="U29" s="18">
        <f t="shared" si="5"/>
        <v>128.9827882960413</v>
      </c>
      <c r="V29" s="21">
        <f t="shared" si="5"/>
        <v>114.88012104283052</v>
      </c>
      <c r="W29" s="18">
        <f t="shared" si="5"/>
        <v>112.13861209169312</v>
      </c>
      <c r="X29" s="21" t="e">
        <f t="shared" si="5"/>
        <v>#DIV/0!</v>
      </c>
      <c r="Y29" s="18" t="e">
        <f t="shared" si="5"/>
        <v>#DIV/0!</v>
      </c>
      <c r="Z29" s="21">
        <f t="shared" si="5"/>
        <v>361.0849056603774</v>
      </c>
      <c r="AA29" s="18">
        <f t="shared" si="5"/>
        <v>359.51638065522627</v>
      </c>
      <c r="AB29" s="21">
        <f t="shared" si="5"/>
        <v>287.1251373842047</v>
      </c>
      <c r="AC29" s="18">
        <f t="shared" si="5"/>
        <v>102.54502050756216</v>
      </c>
      <c r="AD29" s="21">
        <f t="shared" si="5"/>
        <v>196.8990422358298</v>
      </c>
      <c r="AE29" s="18">
        <f t="shared" si="5"/>
        <v>100.04093488549447</v>
      </c>
      <c r="AF29" s="21">
        <f t="shared" si="5"/>
        <v>252.78982039299592</v>
      </c>
      <c r="AG29" s="18">
        <f t="shared" si="5"/>
        <v>100.0777732296357</v>
      </c>
      <c r="AH29" s="21">
        <f t="shared" si="5"/>
        <v>496.4064824238629</v>
      </c>
      <c r="AI29" s="18">
        <f t="shared" si="5"/>
        <v>183.05329407009643</v>
      </c>
      <c r="AJ29" s="21">
        <f t="shared" si="5"/>
        <v>215.2064688334119</v>
      </c>
      <c r="AK29" s="18">
        <f t="shared" si="5"/>
        <v>100.05652378709374</v>
      </c>
      <c r="AL29" s="21">
        <f t="shared" si="5"/>
        <v>107.95845525579601</v>
      </c>
      <c r="AM29" s="18">
        <f t="shared" si="5"/>
        <v>100.10483047808214</v>
      </c>
    </row>
    <row r="30" spans="1:39" s="35" customFormat="1" ht="57">
      <c r="A30" s="1" t="s">
        <v>24</v>
      </c>
      <c r="B30" s="2" t="s">
        <v>25</v>
      </c>
      <c r="C30" s="3" t="s">
        <v>46</v>
      </c>
      <c r="D30" s="18">
        <f>D28-D7</f>
        <v>551.6000000000004</v>
      </c>
      <c r="E30" s="18">
        <f>E28-E7</f>
        <v>905.8000000000011</v>
      </c>
      <c r="F30" s="18">
        <f>F28-F7</f>
        <v>410290.6</v>
      </c>
      <c r="G30" s="18">
        <f aca="true" t="shared" si="6" ref="G30:AM30">G28-G7</f>
        <v>392520.6</v>
      </c>
      <c r="H30" s="18">
        <f t="shared" si="6"/>
        <v>34.69999999999982</v>
      </c>
      <c r="I30" s="18">
        <f t="shared" si="6"/>
        <v>103.5</v>
      </c>
      <c r="J30" s="18">
        <f t="shared" si="6"/>
        <v>6055.299999999999</v>
      </c>
      <c r="K30" s="18">
        <f t="shared" si="6"/>
        <v>8930.600000000002</v>
      </c>
      <c r="L30" s="18">
        <f t="shared" si="6"/>
        <v>24.099999999999994</v>
      </c>
      <c r="M30" s="18">
        <f t="shared" si="6"/>
        <v>44</v>
      </c>
      <c r="N30" s="18">
        <f t="shared" si="6"/>
        <v>22135</v>
      </c>
      <c r="O30" s="18">
        <f t="shared" si="6"/>
        <v>46462.6</v>
      </c>
      <c r="P30" s="18">
        <f t="shared" si="6"/>
        <v>41.60000000000002</v>
      </c>
      <c r="Q30" s="18">
        <f t="shared" si="6"/>
        <v>0.7000000000000455</v>
      </c>
      <c r="R30" s="18">
        <f t="shared" si="6"/>
        <v>63.59999999999991</v>
      </c>
      <c r="S30" s="18">
        <f t="shared" si="6"/>
        <v>120.59999999999991</v>
      </c>
      <c r="T30" s="18">
        <f t="shared" si="6"/>
        <v>617.5</v>
      </c>
      <c r="U30" s="18">
        <f t="shared" si="6"/>
        <v>1683.8999999999996</v>
      </c>
      <c r="V30" s="18">
        <f t="shared" si="6"/>
        <v>255.69999999999982</v>
      </c>
      <c r="W30" s="18">
        <f t="shared" si="6"/>
        <v>543.3000000000002</v>
      </c>
      <c r="X30" s="18">
        <f t="shared" si="6"/>
        <v>0</v>
      </c>
      <c r="Y30" s="18">
        <f t="shared" si="6"/>
        <v>0</v>
      </c>
      <c r="Z30" s="18">
        <f t="shared" si="6"/>
        <v>110.69999999999999</v>
      </c>
      <c r="AA30" s="18">
        <f t="shared" si="6"/>
        <v>332.70000000000005</v>
      </c>
      <c r="AB30" s="18">
        <f t="shared" si="6"/>
        <v>8342.599999999999</v>
      </c>
      <c r="AC30" s="18">
        <f t="shared" si="6"/>
        <v>317.6999999999989</v>
      </c>
      <c r="AD30" s="18">
        <f t="shared" si="6"/>
        <v>12343</v>
      </c>
      <c r="AE30" s="18">
        <f t="shared" si="6"/>
        <v>14.599999999998545</v>
      </c>
      <c r="AF30" s="18">
        <f t="shared" si="6"/>
        <v>2713.7000000000003</v>
      </c>
      <c r="AG30" s="18">
        <f t="shared" si="6"/>
        <v>3.800000000000182</v>
      </c>
      <c r="AH30" s="18">
        <f t="shared" si="6"/>
        <v>10126.6</v>
      </c>
      <c r="AI30" s="18">
        <f t="shared" si="6"/>
        <v>5753.6</v>
      </c>
      <c r="AJ30" s="18">
        <f t="shared" si="6"/>
        <v>1467.5000000000002</v>
      </c>
      <c r="AK30" s="18">
        <f t="shared" si="6"/>
        <v>1.800000000000182</v>
      </c>
      <c r="AL30" s="18">
        <f t="shared" si="6"/>
        <v>247.5</v>
      </c>
      <c r="AM30" s="18">
        <f t="shared" si="6"/>
        <v>7.599999999999454</v>
      </c>
    </row>
    <row r="31" spans="1:39" s="34" customFormat="1" ht="71.25">
      <c r="A31" s="10" t="s">
        <v>26</v>
      </c>
      <c r="B31" s="11" t="s">
        <v>27</v>
      </c>
      <c r="C31" s="7" t="s">
        <v>46</v>
      </c>
      <c r="D31" s="19">
        <v>0</v>
      </c>
      <c r="E31" s="19">
        <v>0</v>
      </c>
      <c r="F31" s="19">
        <v>20000</v>
      </c>
      <c r="G31" s="19">
        <v>55000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8000</v>
      </c>
      <c r="O31" s="19">
        <v>28000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80</v>
      </c>
      <c r="AA31" s="19">
        <v>240</v>
      </c>
      <c r="AB31" s="19">
        <v>1000</v>
      </c>
      <c r="AC31" s="19">
        <v>3000</v>
      </c>
      <c r="AD31" s="19">
        <v>0</v>
      </c>
      <c r="AE31" s="19">
        <v>0</v>
      </c>
      <c r="AF31" s="19">
        <v>200</v>
      </c>
      <c r="AG31" s="19">
        <v>200</v>
      </c>
      <c r="AH31" s="19">
        <v>600</v>
      </c>
      <c r="AI31" s="19">
        <v>800</v>
      </c>
      <c r="AJ31" s="19">
        <v>0</v>
      </c>
      <c r="AK31" s="19">
        <v>0</v>
      </c>
      <c r="AL31" s="19">
        <v>0</v>
      </c>
      <c r="AM31" s="19">
        <v>0</v>
      </c>
    </row>
    <row r="32" spans="4:39" ht="12.7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2" ht="12.75">
      <c r="A33" s="42" t="s">
        <v>75</v>
      </c>
      <c r="B33" s="42"/>
    </row>
    <row r="34" spans="1:2" ht="12.75">
      <c r="A34" s="31" t="s">
        <v>76</v>
      </c>
      <c r="B34" s="31"/>
    </row>
    <row r="35" spans="1:2" ht="12.75">
      <c r="A35" s="31" t="s">
        <v>77</v>
      </c>
      <c r="B35" s="31"/>
    </row>
    <row r="36" spans="1:2" ht="12.75">
      <c r="A36" s="31" t="s">
        <v>78</v>
      </c>
      <c r="B36" s="31"/>
    </row>
    <row r="37" spans="1:3" ht="12.75">
      <c r="A37" s="27"/>
      <c r="B37" s="27"/>
      <c r="C37" s="27"/>
    </row>
    <row r="38" spans="1:3" ht="12.75">
      <c r="A38" s="27"/>
      <c r="B38" s="27"/>
      <c r="C38" s="27"/>
    </row>
    <row r="39" spans="1:3" ht="12.75">
      <c r="A39" s="27"/>
      <c r="B39" s="27"/>
      <c r="C39" s="27"/>
    </row>
  </sheetData>
  <sheetProtection password="E055" sheet="1" objects="1" scenarios="1" selectLockedCells="1"/>
  <mergeCells count="45">
    <mergeCell ref="AL3:AM3"/>
    <mergeCell ref="AL4:AM4"/>
    <mergeCell ref="AN3:AO3"/>
    <mergeCell ref="AN4:AO4"/>
    <mergeCell ref="AD3:AE3"/>
    <mergeCell ref="AD4:AE4"/>
    <mergeCell ref="AF3:AG3"/>
    <mergeCell ref="AF4:AG4"/>
    <mergeCell ref="AH3:AI3"/>
    <mergeCell ref="AH4:AI4"/>
    <mergeCell ref="AJ3:AK3"/>
    <mergeCell ref="AJ4:AK4"/>
    <mergeCell ref="T3:U3"/>
    <mergeCell ref="T4:U4"/>
    <mergeCell ref="Z4:AA4"/>
    <mergeCell ref="AB3:AC3"/>
    <mergeCell ref="AB4:AC4"/>
    <mergeCell ref="V3:W3"/>
    <mergeCell ref="V4:W4"/>
    <mergeCell ref="X3:Y3"/>
    <mergeCell ref="X4:Y4"/>
    <mergeCell ref="Z3:AA3"/>
    <mergeCell ref="P3:Q3"/>
    <mergeCell ref="P4:Q4"/>
    <mergeCell ref="R3:S3"/>
    <mergeCell ref="R4:S4"/>
    <mergeCell ref="L3:M3"/>
    <mergeCell ref="L4:M4"/>
    <mergeCell ref="N3:O3"/>
    <mergeCell ref="N4:O4"/>
    <mergeCell ref="F4:G4"/>
    <mergeCell ref="H3:I3"/>
    <mergeCell ref="H4:I4"/>
    <mergeCell ref="J3:K3"/>
    <mergeCell ref="J4:K4"/>
    <mergeCell ref="F1:G1"/>
    <mergeCell ref="H1:I1"/>
    <mergeCell ref="A1:C1"/>
    <mergeCell ref="A33:B33"/>
    <mergeCell ref="A3:A5"/>
    <mergeCell ref="B3:B5"/>
    <mergeCell ref="C3:C5"/>
    <mergeCell ref="D4:E4"/>
    <mergeCell ref="D3:E3"/>
    <mergeCell ref="F3:G3"/>
  </mergeCells>
  <conditionalFormatting sqref="D30:AM30">
    <cfRule type="cellIs" priority="1" dxfId="2" operator="lessThan" stopIfTrue="1">
      <formula>0</formula>
    </cfRule>
    <cfRule type="cellIs" priority="2" dxfId="3" operator="greaterThanOr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errors="blank" horizontalDpi="600" verticalDpi="600" orientation="portrait" paperSize="9" scale="87" r:id="rId1"/>
  <headerFooter alignWithMargins="0">
    <oddHeader>&amp;L&amp;F</oddHeader>
  </headerFooter>
  <rowBreaks count="1" manualBreakCount="1">
    <brk id="31" max="38" man="1"/>
  </rowBreaks>
  <colBreaks count="17" manualBreakCount="17">
    <brk id="5" max="30" man="1"/>
    <brk id="7" max="65535" man="1"/>
    <brk id="9" max="65535" man="1"/>
    <brk id="11" max="65535" man="1"/>
    <brk id="13" max="65535" man="1"/>
    <brk id="15" max="65535" man="1"/>
    <brk id="17" max="65535" man="1"/>
    <brk id="19" max="65535" man="1"/>
    <brk id="21" max="65535" man="1"/>
    <brk id="23" max="65535" man="1"/>
    <brk id="25" max="65535" man="1"/>
    <brk id="27" max="30" man="1"/>
    <brk id="29" max="30" man="1"/>
    <brk id="31" max="30" man="1"/>
    <brk id="33" max="30" man="1"/>
    <brk id="35" max="30" man="1"/>
    <brk id="3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B12" sqref="B12:M12"/>
    </sheetView>
  </sheetViews>
  <sheetFormatPr defaultColWidth="9.00390625" defaultRowHeight="12.75"/>
  <sheetData>
    <row r="2" spans="1:14" s="23" customFormat="1" ht="12.75">
      <c r="A2" s="22">
        <v>1</v>
      </c>
      <c r="B2" s="46" t="s">
        <v>69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26"/>
    </row>
    <row r="3" spans="1:14" s="23" customFormat="1" ht="12.75">
      <c r="A3" s="22">
        <v>2</v>
      </c>
      <c r="B3" s="46" t="s">
        <v>93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26"/>
    </row>
    <row r="4" spans="1:14" s="23" customFormat="1" ht="42.75" customHeight="1">
      <c r="A4" s="22">
        <v>3</v>
      </c>
      <c r="B4" s="50" t="s">
        <v>70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26"/>
    </row>
    <row r="5" spans="1:14" s="23" customFormat="1" ht="12.75">
      <c r="A5" s="22">
        <v>4</v>
      </c>
      <c r="B5" s="49" t="s">
        <v>71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26"/>
    </row>
    <row r="6" spans="1:14" s="23" customFormat="1" ht="12.75">
      <c r="A6" s="24" t="s">
        <v>79</v>
      </c>
      <c r="B6" s="49" t="s">
        <v>86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26"/>
    </row>
    <row r="7" spans="1:14" s="23" customFormat="1" ht="12.75">
      <c r="A7" s="22" t="s">
        <v>80</v>
      </c>
      <c r="B7" s="49" t="s">
        <v>72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26"/>
    </row>
    <row r="8" spans="1:14" s="23" customFormat="1" ht="12.75">
      <c r="A8" s="22" t="s">
        <v>81</v>
      </c>
      <c r="B8" s="49" t="s">
        <v>73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26"/>
    </row>
    <row r="9" spans="1:14" ht="12.75" customHeight="1">
      <c r="A9" s="22" t="s">
        <v>82</v>
      </c>
      <c r="B9" s="49" t="s">
        <v>74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27"/>
    </row>
    <row r="10" spans="1:14" ht="28.5" customHeight="1">
      <c r="A10" s="29" t="s">
        <v>87</v>
      </c>
      <c r="B10" s="55" t="s">
        <v>84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27"/>
    </row>
    <row r="11" spans="1:14" ht="36.75" customHeight="1">
      <c r="A11" s="29" t="s">
        <v>88</v>
      </c>
      <c r="B11" s="50" t="s">
        <v>94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27"/>
    </row>
    <row r="12" spans="1:14" ht="24" customHeight="1">
      <c r="A12" s="24" t="s">
        <v>89</v>
      </c>
      <c r="B12" s="52" t="s">
        <v>83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27"/>
    </row>
    <row r="13" spans="1:13" ht="12.75">
      <c r="A13" s="25">
        <v>5</v>
      </c>
      <c r="B13" s="46" t="s">
        <v>85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</row>
    <row r="14" spans="1:13" ht="12.75">
      <c r="A14" s="22">
        <v>6</v>
      </c>
      <c r="B14" s="49" t="s">
        <v>90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ht="12.75">
      <c r="A15" s="22">
        <v>7</v>
      </c>
      <c r="B15" s="49" t="s">
        <v>91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ht="12.75">
      <c r="A16" s="25">
        <v>8</v>
      </c>
      <c r="B16" s="51" t="s">
        <v>92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</sheetData>
  <sheetProtection/>
  <mergeCells count="15">
    <mergeCell ref="B15:M15"/>
    <mergeCell ref="B16:M16"/>
    <mergeCell ref="B12:M12"/>
    <mergeCell ref="B13:M13"/>
    <mergeCell ref="B7:M7"/>
    <mergeCell ref="B10:M10"/>
    <mergeCell ref="B14:M14"/>
    <mergeCell ref="B2:M2"/>
    <mergeCell ref="B3:M3"/>
    <mergeCell ref="B9:M9"/>
    <mergeCell ref="B11:M11"/>
    <mergeCell ref="B4:M4"/>
    <mergeCell ref="B5:M5"/>
    <mergeCell ref="B6:M6"/>
    <mergeCell ref="B8:M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Mnistry of 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cp:lastPrinted>2016-04-08T08:05:12Z</cp:lastPrinted>
  <dcterms:created xsi:type="dcterms:W3CDTF">2014-11-27T12:26:32Z</dcterms:created>
  <dcterms:modified xsi:type="dcterms:W3CDTF">2016-04-08T11:59:48Z</dcterms:modified>
  <cp:category/>
  <cp:version/>
  <cp:contentType/>
  <cp:contentStatus/>
</cp:coreProperties>
</file>