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епло" sheetId="1" r:id="rId1"/>
    <sheet name="Вода" sheetId="2" r:id="rId2"/>
    <sheet name="Каналізація" sheetId="3" r:id="rId3"/>
  </sheets>
  <definedNames>
    <definedName name="_xlnm.Print_Area" localSheetId="2">'Каналізація'!$A$2:$P$34</definedName>
    <definedName name="_xlnm.Print_Area" localSheetId="0">'Тепло'!$A$2:$T$20</definedName>
  </definedNames>
  <calcPr fullCalcOnLoad="1"/>
</workbook>
</file>

<file path=xl/sharedStrings.xml><?xml version="1.0" encoding="utf-8"?>
<sst xmlns="http://schemas.openxmlformats.org/spreadsheetml/2006/main" count="268" uniqueCount="141">
  <si>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</si>
  <si>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</si>
  <si>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</si>
  <si>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</si>
  <si>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</si>
  <si>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</si>
  <si>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</si>
  <si>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</si>
  <si>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</si>
  <si>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</si>
  <si>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</si>
  <si>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</si>
  <si>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</si>
  <si>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</si>
  <si>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</si>
  <si>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</si>
  <si>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</si>
  <si>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</si>
  <si>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</si>
  <si>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</si>
  <si>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</si>
  <si>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</si>
  <si>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</si>
  <si>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</si>
  <si>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</si>
  <si>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</si>
  <si>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</si>
  <si>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</si>
  <si>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</si>
  <si>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</si>
  <si>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</si>
  <si>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</si>
  <si>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</si>
  <si>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</si>
  <si>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</si>
  <si>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</si>
  <si>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</si>
  <si>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</si>
  <si>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</si>
  <si>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</si>
  <si>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</si>
  <si>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</si>
  <si>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</si>
  <si>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</si>
  <si>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</si>
  <si>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</si>
  <si>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</si>
  <si>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КВУ "Каховводоканал" м.Каховка</t>
  </si>
  <si>
    <t xml:space="preserve"> ВУВКГ м.Геническ</t>
  </si>
  <si>
    <t>КВУ "Бериславводоканал" м.Берислав</t>
  </si>
  <si>
    <t>МКП "Очисні споруди"        м.Скадовск</t>
  </si>
  <si>
    <t>МКП "ВУВКГ мХерсона"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</si>
  <si>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</si>
  <si>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</si>
  <si>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</si>
  <si>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</si>
  <si>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</si>
  <si>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</si>
  <si>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</si>
  <si>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</si>
  <si>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</si>
  <si>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</si>
  <si>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</si>
  <si>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 xml:space="preserve">смт Новотроїцьке ЖКП 
</t>
  </si>
  <si>
    <t>смт. Новотроїцьке ЖКП</t>
  </si>
  <si>
    <t>ГВП</t>
  </si>
  <si>
    <t>Горностаївський КПП</t>
  </si>
  <si>
    <t>ККУП "ДЖЕРЕЛО" Каланчацької селищної ради</t>
  </si>
  <si>
    <t xml:space="preserve">  ---</t>
  </si>
  <si>
    <t>45,60/43,20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</si>
  <si>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</si>
  <si>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</si>
  <si>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</si>
  <si>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</si>
  <si>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 xml:space="preserve">КП “Теплові мережи" 
м.Н.Каховка 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</si>
  <si>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</si>
  <si>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</si>
  <si>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</si>
  <si>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</si>
  <si>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</si>
  <si>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ДП "Теплотехсервис" ЗАТ "Теплотехника" м.Херсон,</t>
  </si>
  <si>
    <t xml:space="preserve">КП "Олешківський Водоканал" м.Олешки </t>
  </si>
  <si>
    <t>ТОВ "Водоканал+" м.Олешки</t>
  </si>
  <si>
    <t>Козацький БККП</t>
  </si>
  <si>
    <t>10.10.2017 №249 рішення Каховської міськради</t>
  </si>
  <si>
    <t>6,43/7,0</t>
  </si>
  <si>
    <t>7,15/7,68</t>
  </si>
  <si>
    <t>5,94/6,20</t>
  </si>
  <si>
    <t>6,88/7,39</t>
  </si>
  <si>
    <t>26.02.2015 №828 рішення Новотроїцької селищної ради</t>
  </si>
  <si>
    <t xml:space="preserve"> рішення Чаплинської селищної ради від 11.04. 2017 №37</t>
  </si>
  <si>
    <t>23.01.2018 № 26 рішення Новокаховської міськради</t>
  </si>
  <si>
    <t xml:space="preserve"> АТ "Херсонська теплоелектроцентраль"</t>
  </si>
  <si>
    <t>КП "Міськтеплокомуненерго" 
м. Гола Пристань</t>
  </si>
  <si>
    <t>23.10.2018 № 365 рішення виконкому Новокаховської міськради</t>
  </si>
  <si>
    <t>23.10.2018 №365 рішення  Новокаховської міськради</t>
  </si>
  <si>
    <t>31.07.2017 №67 Горностаївської селищної ради</t>
  </si>
  <si>
    <t xml:space="preserve">22.05.2018 № 275 рішення Горностаєвськоі селищноі ради   </t>
  </si>
  <si>
    <t xml:space="preserve"> ршення виконкому Генічеської міської ради від 10.12.2018 №315</t>
  </si>
  <si>
    <t>27.09.2018 №148 рішення виконкому Голопристаньської           міськради, інші, бюджет 02.01.2019</t>
  </si>
  <si>
    <t>25.01.2019 №13 рішення виконкому Олешківської міської ради</t>
  </si>
  <si>
    <t>20.12.2018 № 343 рішення Козацької селищної ради</t>
  </si>
  <si>
    <t>20.12.2018 №343 рішення Козацької селищної ради</t>
  </si>
  <si>
    <t>25.01.2019 № 13 рішення виконкому Олешківської міської ради</t>
  </si>
  <si>
    <t>4,56/5,77</t>
  </si>
  <si>
    <t>28.05.2019 №159 рішення  Новокаховської міськради</t>
  </si>
  <si>
    <t>28.03.2019.  №22 рішення виконавчого комітету Таврійської міської ради</t>
  </si>
  <si>
    <t>85,5/115,1</t>
  </si>
  <si>
    <t>1521,22/            1527,61</t>
  </si>
  <si>
    <t>1301,13/    1758,14</t>
  </si>
  <si>
    <t>1561,36/   2109,77</t>
  </si>
  <si>
    <t>11.05.2018 №320 рішення АсканіяНова селищна рада</t>
  </si>
  <si>
    <t>27,97/    25,44</t>
  </si>
  <si>
    <t>27,18/27,28</t>
  </si>
  <si>
    <t>12.09.2019 №158 рішення виконкому Скадовської міськради</t>
  </si>
  <si>
    <t>21.03.2019 № 968 рішення Новотроїцької селищної ради</t>
  </si>
  <si>
    <t>5,4/5,7</t>
  </si>
  <si>
    <t>04.02.2020 № 283 постанова НКРЕКП</t>
  </si>
  <si>
    <t>01.012020</t>
  </si>
  <si>
    <t>23.01.2019 № 65   Рішення Бериславської міськради</t>
  </si>
  <si>
    <t>рішення виконкому  Каховської міської ради №96 від 16.04.2020</t>
  </si>
  <si>
    <t>16.04.2020 р. №96 рішення виконкому  Каховської міської ради</t>
  </si>
  <si>
    <t>06.03.2020 №19 рішення Білозерської селищна рада</t>
  </si>
  <si>
    <t>18.03.2020  № 65 рішення Каланчацької селищної ради</t>
  </si>
  <si>
    <t>19.03.2020  № 65 рішення Каланчацької селищної ради</t>
  </si>
  <si>
    <t>10.01.2020 №2 рішення Голопристанської міськради</t>
  </si>
  <si>
    <t>10.01.2020  №2 рішення Голопристанської міськради</t>
  </si>
  <si>
    <t xml:space="preserve">Рішення виконавчого комітету Каховської міської ради від 01.10.2020 № 239 </t>
  </si>
  <si>
    <t>Дані про тарифи на послуги водовідведення 
станом на 01листопада 2020 року  по  Херсонській області</t>
  </si>
  <si>
    <t xml:space="preserve">Дані про тарифи на послуги водопостачання 
станом на 01 листопада 2020 року  по  Херсонській області </t>
  </si>
  <si>
    <t xml:space="preserve">Дані про тарифи на послуги теплопостачання 
 станом на 01 листопада 2020 року по  Херсонській області </t>
  </si>
  <si>
    <t>1534,37*   1621,08</t>
  </si>
  <si>
    <t xml:space="preserve">м. Каховка КПТМ "Каховтеплокомуненрго"   </t>
  </si>
  <si>
    <t>2182,25* /2318,64</t>
  </si>
  <si>
    <t>Олешківська міська рада  № 225 від 06.10.2020</t>
  </si>
  <si>
    <t xml:space="preserve">Пост. НКРЕКП від 23.09.2020 № 1755 </t>
  </si>
  <si>
    <t>з 01.11.2020</t>
  </si>
  <si>
    <t>рішення Виконавчого комітету Херсонської міської ради вд 05.10.2020 № 311</t>
  </si>
  <si>
    <t>рішення Виконавчого комітету Херсонської міської ради вд 05.10.2020 № 312</t>
  </si>
  <si>
    <t>Рішення виконавчого комітету Херсонської міської ради від 04.10.2020 № 310</t>
  </si>
  <si>
    <t>Примітка: * нові тарифи затверджені, але діють старі тарифи</t>
  </si>
</sst>
</file>

<file path=xl/styles.xml><?xml version="1.0" encoding="utf-8"?>
<styleSheet xmlns="http://schemas.openxmlformats.org/spreadsheetml/2006/main">
  <numFmts count="2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#,##0.0"/>
    <numFmt numFmtId="172" formatCode="#,##0.000"/>
    <numFmt numFmtId="173" formatCode="0.000"/>
    <numFmt numFmtId="174" formatCode="#,##0.00_р_."/>
    <numFmt numFmtId="175" formatCode="dd/mm/yy;@"/>
    <numFmt numFmtId="176" formatCode="dd\.mm\.yy;@"/>
    <numFmt numFmtId="177" formatCode="mmm/yyyy"/>
    <numFmt numFmtId="178" formatCode="[$-422]d\ mmmm\ yyyy&quot; р.&quot;"/>
  </numFmts>
  <fonts count="56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5" fillId="0" borderId="0" xfId="55" applyFont="1" applyFill="1" applyAlignment="1">
      <alignment horizontal="center" vertical="center" wrapText="1"/>
      <protection/>
    </xf>
    <xf numFmtId="0" fontId="5" fillId="0" borderId="0" xfId="55" applyFont="1" applyFill="1" applyAlignment="1">
      <alignment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0" borderId="12" xfId="55" applyFont="1" applyFill="1" applyBorder="1" applyAlignment="1">
      <alignment horizontal="center" vertical="center" wrapText="1"/>
      <protection/>
    </xf>
    <xf numFmtId="0" fontId="9" fillId="0" borderId="13" xfId="55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 wrapText="1"/>
      <protection/>
    </xf>
    <xf numFmtId="0" fontId="8" fillId="0" borderId="0" xfId="55" applyFont="1" applyFill="1" applyAlignment="1">
      <alignment vertical="center" wrapText="1"/>
      <protection/>
    </xf>
    <xf numFmtId="0" fontId="9" fillId="0" borderId="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14" fontId="5" fillId="0" borderId="10" xfId="0" applyNumberFormat="1" applyFont="1" applyFill="1" applyBorder="1" applyAlignment="1">
      <alignment horizontal="center" vertical="center" wrapText="1"/>
    </xf>
    <xf numFmtId="170" fontId="5" fillId="0" borderId="10" xfId="55" applyNumberFormat="1" applyFont="1" applyFill="1" applyBorder="1" applyAlignment="1">
      <alignment horizontal="center" vertical="center" wrapText="1"/>
      <protection/>
    </xf>
    <xf numFmtId="174" fontId="5" fillId="0" borderId="10" xfId="0" applyNumberFormat="1" applyFont="1" applyFill="1" applyBorder="1" applyAlignment="1">
      <alignment horizontal="center" vertical="center" wrapText="1"/>
    </xf>
    <xf numFmtId="1" fontId="5" fillId="0" borderId="10" xfId="55" applyNumberFormat="1" applyFont="1" applyFill="1" applyBorder="1" applyAlignment="1">
      <alignment horizontal="center" vertical="center" wrapText="1"/>
      <protection/>
    </xf>
    <xf numFmtId="4" fontId="9" fillId="0" borderId="10" xfId="55" applyNumberFormat="1" applyFont="1" applyFill="1" applyBorder="1" applyAlignment="1">
      <alignment horizontal="center" vertical="center" wrapText="1"/>
      <protection/>
    </xf>
    <xf numFmtId="0" fontId="11" fillId="0" borderId="0" xfId="55" applyFont="1" applyFill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textRotation="90" wrapText="1"/>
      <protection/>
    </xf>
    <xf numFmtId="0" fontId="11" fillId="0" borderId="10" xfId="0" applyFont="1" applyFill="1" applyBorder="1" applyAlignment="1">
      <alignment horizontal="left" vertical="center" wrapText="1"/>
    </xf>
    <xf numFmtId="4" fontId="11" fillId="0" borderId="10" xfId="55" applyNumberFormat="1" applyFont="1" applyFill="1" applyBorder="1" applyAlignment="1">
      <alignment horizontal="center" vertical="center" wrapText="1"/>
      <protection/>
    </xf>
    <xf numFmtId="3" fontId="11" fillId="0" borderId="10" xfId="55" applyNumberFormat="1" applyFont="1" applyFill="1" applyBorder="1" applyAlignment="1">
      <alignment horizontal="center" vertical="center" wrapText="1"/>
      <protection/>
    </xf>
    <xf numFmtId="14" fontId="11" fillId="0" borderId="10" xfId="0" applyNumberFormat="1" applyFont="1" applyFill="1" applyBorder="1" applyAlignment="1">
      <alignment horizontal="center" vertical="center" wrapText="1"/>
    </xf>
    <xf numFmtId="170" fontId="11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170" fontId="9" fillId="0" borderId="0" xfId="55" applyNumberFormat="1" applyFont="1" applyFill="1" applyBorder="1" applyAlignment="1">
      <alignment horizontal="center" vertical="center" wrapText="1"/>
      <protection/>
    </xf>
    <xf numFmtId="170" fontId="9" fillId="0" borderId="10" xfId="55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55" applyFont="1" applyFill="1" applyBorder="1" applyAlignment="1">
      <alignment horizontal="center" vertical="center" wrapText="1"/>
      <protection/>
    </xf>
    <xf numFmtId="2" fontId="15" fillId="0" borderId="10" xfId="55" applyNumberFormat="1" applyFont="1" applyFill="1" applyBorder="1" applyAlignment="1">
      <alignment horizontal="center" vertical="center" wrapText="1"/>
      <protection/>
    </xf>
    <xf numFmtId="174" fontId="15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14" fontId="15" fillId="0" borderId="10" xfId="55" applyNumberFormat="1" applyFont="1" applyFill="1" applyBorder="1" applyAlignment="1">
      <alignment horizontal="center" vertical="center" wrapText="1"/>
      <protection/>
    </xf>
    <xf numFmtId="1" fontId="15" fillId="0" borderId="10" xfId="55" applyNumberFormat="1" applyFont="1" applyFill="1" applyBorder="1" applyAlignment="1">
      <alignment horizontal="center" vertical="center" wrapText="1"/>
      <protection/>
    </xf>
    <xf numFmtId="170" fontId="15" fillId="0" borderId="10" xfId="55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170" fontId="15" fillId="0" borderId="10" xfId="0" applyNumberFormat="1" applyFont="1" applyFill="1" applyBorder="1" applyAlignment="1">
      <alignment horizontal="center" vertical="center" wrapText="1"/>
    </xf>
    <xf numFmtId="0" fontId="11" fillId="0" borderId="14" xfId="55" applyFont="1" applyFill="1" applyBorder="1" applyAlignment="1">
      <alignment horizontal="center" vertical="center" wrapText="1"/>
      <protection/>
    </xf>
    <xf numFmtId="14" fontId="15" fillId="0" borderId="10" xfId="0" applyNumberFormat="1" applyFont="1" applyFill="1" applyBorder="1" applyAlignment="1">
      <alignment horizontal="center" vertical="center"/>
    </xf>
    <xf numFmtId="0" fontId="15" fillId="0" borderId="10" xfId="55" applyFont="1" applyFill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4" xfId="55" applyFont="1" applyFill="1" applyBorder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textRotation="90" wrapText="1"/>
      <protection/>
    </xf>
    <xf numFmtId="2" fontId="9" fillId="0" borderId="10" xfId="55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/>
    </xf>
    <xf numFmtId="170" fontId="15" fillId="0" borderId="15" xfId="6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2" fontId="17" fillId="0" borderId="10" xfId="55" applyNumberFormat="1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>
      <alignment horizontal="center" vertical="center" wrapText="1"/>
    </xf>
    <xf numFmtId="1" fontId="17" fillId="0" borderId="10" xfId="55" applyNumberFormat="1" applyFont="1" applyFill="1" applyBorder="1" applyAlignment="1">
      <alignment horizontal="center" vertical="center" wrapText="1"/>
      <protection/>
    </xf>
    <xf numFmtId="14" fontId="17" fillId="0" borderId="10" xfId="55" applyNumberFormat="1" applyFont="1" applyFill="1" applyBorder="1" applyAlignment="1">
      <alignment horizontal="center" vertical="center" wrapText="1"/>
      <protection/>
    </xf>
    <xf numFmtId="1" fontId="17" fillId="0" borderId="10" xfId="0" applyNumberFormat="1" applyFont="1" applyFill="1" applyBorder="1" applyAlignment="1">
      <alignment horizontal="center" vertical="center" wrapText="1"/>
    </xf>
    <xf numFmtId="0" fontId="17" fillId="0" borderId="0" xfId="55" applyFont="1" applyFill="1" applyAlignment="1">
      <alignment horizontal="center" vertical="center" wrapText="1"/>
      <protection/>
    </xf>
    <xf numFmtId="173" fontId="17" fillId="0" borderId="10" xfId="55" applyNumberFormat="1" applyFont="1" applyFill="1" applyBorder="1" applyAlignment="1">
      <alignment horizontal="center" vertical="center" wrapText="1"/>
      <protection/>
    </xf>
    <xf numFmtId="14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/>
    </xf>
    <xf numFmtId="0" fontId="17" fillId="0" borderId="10" xfId="55" applyFont="1" applyFill="1" applyBorder="1" applyAlignment="1">
      <alignment horizontal="center" vertical="center" wrapText="1"/>
      <protection/>
    </xf>
    <xf numFmtId="2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173" fontId="17" fillId="0" borderId="14" xfId="0" applyNumberFormat="1" applyFont="1" applyFill="1" applyBorder="1" applyAlignment="1">
      <alignment horizontal="center" vertical="center" wrapText="1"/>
    </xf>
    <xf numFmtId="14" fontId="17" fillId="0" borderId="17" xfId="55" applyNumberFormat="1" applyFont="1" applyFill="1" applyBorder="1" applyAlignment="1">
      <alignment horizontal="center" vertical="center" wrapText="1"/>
      <protection/>
    </xf>
    <xf numFmtId="2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vertical="center"/>
    </xf>
    <xf numFmtId="0" fontId="17" fillId="0" borderId="10" xfId="55" applyFont="1" applyFill="1" applyBorder="1" applyAlignment="1">
      <alignment horizontal="left" vertical="center" wrapText="1"/>
      <protection/>
    </xf>
    <xf numFmtId="0" fontId="17" fillId="0" borderId="14" xfId="0" applyFont="1" applyFill="1" applyBorder="1" applyAlignment="1">
      <alignment horizontal="left" vertical="center" wrapText="1"/>
    </xf>
    <xf numFmtId="0" fontId="17" fillId="0" borderId="18" xfId="55" applyFont="1" applyFill="1" applyBorder="1" applyAlignment="1">
      <alignment horizontal="center" vertical="center" wrapText="1"/>
      <protection/>
    </xf>
    <xf numFmtId="2" fontId="17" fillId="0" borderId="14" xfId="55" applyNumberFormat="1" applyFont="1" applyFill="1" applyBorder="1" applyAlignment="1">
      <alignment horizontal="center" vertical="center" wrapText="1"/>
      <protection/>
    </xf>
    <xf numFmtId="1" fontId="17" fillId="0" borderId="14" xfId="55" applyNumberFormat="1" applyFont="1" applyFill="1" applyBorder="1" applyAlignment="1">
      <alignment horizontal="center" vertical="center" wrapText="1"/>
      <protection/>
    </xf>
    <xf numFmtId="4" fontId="17" fillId="0" borderId="10" xfId="55" applyNumberFormat="1" applyFont="1" applyFill="1" applyBorder="1" applyAlignment="1">
      <alignment horizontal="center" vertical="center" wrapText="1"/>
      <protection/>
    </xf>
    <xf numFmtId="3" fontId="17" fillId="0" borderId="10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>
      <alignment horizontal="center" vertical="center" wrapText="1"/>
      <protection/>
    </xf>
    <xf numFmtId="14" fontId="17" fillId="0" borderId="0" xfId="0" applyNumberFormat="1" applyFont="1" applyFill="1" applyBorder="1" applyAlignment="1">
      <alignment horizontal="center" vertical="center" wrapText="1"/>
    </xf>
    <xf numFmtId="1" fontId="17" fillId="0" borderId="0" xfId="55" applyNumberFormat="1" applyFont="1" applyFill="1" applyBorder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vertical="center"/>
    </xf>
    <xf numFmtId="2" fontId="17" fillId="0" borderId="0" xfId="55" applyNumberFormat="1" applyFont="1" applyFill="1" applyBorder="1" applyAlignment="1">
      <alignment horizontal="left" vertical="center" wrapText="1"/>
      <protection/>
    </xf>
    <xf numFmtId="2" fontId="17" fillId="0" borderId="0" xfId="0" applyNumberFormat="1" applyFont="1" applyFill="1" applyBorder="1" applyAlignment="1">
      <alignment horizontal="center" vertical="center"/>
    </xf>
    <xf numFmtId="170" fontId="15" fillId="0" borderId="10" xfId="0" applyNumberFormat="1" applyFont="1" applyFill="1" applyBorder="1" applyAlignment="1">
      <alignment horizontal="center" vertical="center"/>
    </xf>
    <xf numFmtId="175" fontId="15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15" fillId="0" borderId="14" xfId="0" applyNumberFormat="1" applyFont="1" applyFill="1" applyBorder="1" applyAlignment="1">
      <alignment horizontal="center" vertical="center" wrapText="1"/>
    </xf>
    <xf numFmtId="14" fontId="14" fillId="0" borderId="10" xfId="55" applyNumberFormat="1" applyFont="1" applyFill="1" applyBorder="1" applyAlignment="1">
      <alignment horizontal="center" vertical="center" wrapText="1"/>
      <protection/>
    </xf>
    <xf numFmtId="175" fontId="17" fillId="0" borderId="10" xfId="0" applyNumberFormat="1" applyFont="1" applyFill="1" applyBorder="1" applyAlignment="1">
      <alignment horizontal="center" vertical="center" wrapText="1"/>
    </xf>
    <xf numFmtId="14" fontId="17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4" fontId="9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76" fontId="17" fillId="0" borderId="14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4" xfId="55" applyFont="1" applyFill="1" applyBorder="1" applyAlignment="1">
      <alignment horizontal="center"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0" fontId="15" fillId="0" borderId="16" xfId="55" applyFont="1" applyFill="1" applyBorder="1" applyAlignment="1">
      <alignment horizontal="left" vertical="center" wrapText="1"/>
      <protection/>
    </xf>
    <xf numFmtId="170" fontId="15" fillId="0" borderId="13" xfId="60" applyNumberFormat="1" applyFont="1" applyFill="1" applyBorder="1" applyAlignment="1" applyProtection="1">
      <alignment horizontal="center" vertical="center" wrapText="1"/>
      <protection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173" fontId="15" fillId="0" borderId="19" xfId="0" applyNumberFormat="1" applyFont="1" applyFill="1" applyBorder="1" applyAlignment="1">
      <alignment horizontal="center"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14" fontId="15" fillId="0" borderId="19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2" fontId="15" fillId="0" borderId="11" xfId="55" applyNumberFormat="1" applyFont="1" applyFill="1" applyBorder="1" applyAlignment="1">
      <alignment horizontal="center" vertical="center" wrapText="1"/>
      <protection/>
    </xf>
    <xf numFmtId="170" fontId="15" fillId="0" borderId="11" xfId="55" applyNumberFormat="1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170" fontId="15" fillId="0" borderId="14" xfId="55" applyNumberFormat="1" applyFont="1" applyFill="1" applyBorder="1" applyAlignment="1">
      <alignment horizontal="center" vertical="center" wrapText="1"/>
      <protection/>
    </xf>
    <xf numFmtId="4" fontId="5" fillId="0" borderId="10" xfId="55" applyNumberFormat="1" applyFont="1" applyFill="1" applyBorder="1" applyAlignment="1">
      <alignment horizontal="center" vertical="center" wrapText="1"/>
      <protection/>
    </xf>
    <xf numFmtId="172" fontId="5" fillId="0" borderId="10" xfId="55" applyNumberFormat="1" applyFont="1" applyFill="1" applyBorder="1" applyAlignment="1">
      <alignment horizontal="center" vertical="center" wrapText="1"/>
      <protection/>
    </xf>
    <xf numFmtId="170" fontId="17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70" fontId="5" fillId="0" borderId="10" xfId="6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0" borderId="20" xfId="55" applyFont="1" applyFill="1" applyBorder="1" applyAlignment="1">
      <alignment horizontal="center" vertical="center" wrapText="1"/>
      <protection/>
    </xf>
    <xf numFmtId="0" fontId="8" fillId="0" borderId="14" xfId="55" applyFont="1" applyFill="1" applyBorder="1" applyAlignment="1">
      <alignment horizontal="center" vertical="center" wrapText="1"/>
      <protection/>
    </xf>
    <xf numFmtId="0" fontId="8" fillId="0" borderId="22" xfId="55" applyFont="1" applyFill="1" applyBorder="1" applyAlignment="1">
      <alignment horizontal="center" vertical="center" wrapText="1"/>
      <protection/>
    </xf>
    <xf numFmtId="0" fontId="9" fillId="0" borderId="11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textRotation="90" wrapText="1"/>
      <protection/>
    </xf>
    <xf numFmtId="0" fontId="10" fillId="0" borderId="0" xfId="55" applyFont="1" applyFill="1" applyAlignment="1">
      <alignment horizontal="center" vertical="center" wrapText="1"/>
      <protection/>
    </xf>
    <xf numFmtId="0" fontId="19" fillId="0" borderId="0" xfId="55" applyFont="1" applyFill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1" fillId="0" borderId="10" xfId="55" applyFont="1" applyFill="1" applyBorder="1" applyAlignment="1">
      <alignment horizontal="center" vertical="center" wrapText="1"/>
      <protection/>
    </xf>
    <xf numFmtId="2" fontId="17" fillId="0" borderId="0" xfId="55" applyNumberFormat="1" applyFont="1" applyFill="1" applyBorder="1" applyAlignment="1">
      <alignment horizontal="left" vertical="center" wrapText="1"/>
      <protection/>
    </xf>
    <xf numFmtId="0" fontId="17" fillId="0" borderId="0" xfId="55" applyFont="1" applyFill="1" applyBorder="1" applyAlignment="1">
      <alignment horizontal="left" vertical="center" wrapText="1"/>
      <protection/>
    </xf>
    <xf numFmtId="0" fontId="17" fillId="0" borderId="23" xfId="55" applyFont="1" applyFill="1" applyBorder="1" applyAlignment="1">
      <alignment horizontal="left" vertical="center" wrapText="1"/>
      <protection/>
    </xf>
    <xf numFmtId="0" fontId="13" fillId="0" borderId="10" xfId="0" applyFont="1" applyBorder="1" applyAlignment="1">
      <alignment horizontal="center" vertical="center" textRotation="90" wrapText="1"/>
    </xf>
    <xf numFmtId="2" fontId="9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23" xfId="0" applyFill="1" applyBorder="1" applyAlignment="1">
      <alignment/>
    </xf>
    <xf numFmtId="0" fontId="6" fillId="0" borderId="0" xfId="55" applyFont="1" applyFill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textRotation="90" wrapText="1"/>
      <protection/>
    </xf>
    <xf numFmtId="0" fontId="5" fillId="0" borderId="11" xfId="55" applyFont="1" applyFill="1" applyBorder="1" applyAlignment="1">
      <alignment horizontal="center" vertical="center" textRotation="90" wrapText="1"/>
      <protection/>
    </xf>
    <xf numFmtId="0" fontId="8" fillId="0" borderId="0" xfId="55" applyFont="1" applyFill="1" applyAlignment="1">
      <alignment horizontal="center" vertical="center" wrapText="1"/>
      <protection/>
    </xf>
    <xf numFmtId="0" fontId="5" fillId="0" borderId="11" xfId="55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textRotation="90" wrapText="1"/>
    </xf>
    <xf numFmtId="2" fontId="14" fillId="0" borderId="10" xfId="55" applyNumberFormat="1" applyFont="1" applyFill="1" applyBorder="1" applyAlignment="1">
      <alignment horizontal="center" vertical="center" wrapText="1"/>
      <protection/>
    </xf>
    <xf numFmtId="2" fontId="38" fillId="0" borderId="10" xfId="55" applyNumberFormat="1" applyFont="1" applyFill="1" applyBorder="1" applyAlignment="1">
      <alignment horizontal="center" vertical="center" wrapText="1"/>
      <protection/>
    </xf>
    <xf numFmtId="2" fontId="14" fillId="0" borderId="10" xfId="55" applyNumberFormat="1" applyFont="1" applyFill="1" applyBorder="1" applyAlignment="1">
      <alignment horizontal="center" vertical="center" textRotation="90" wrapText="1"/>
      <protection/>
    </xf>
    <xf numFmtId="2" fontId="14" fillId="0" borderId="10" xfId="0" applyNumberFormat="1" applyFont="1" applyFill="1" applyBorder="1" applyAlignment="1">
      <alignment horizontal="center" vertical="center" textRotation="90" wrapText="1"/>
    </xf>
    <xf numFmtId="2" fontId="14" fillId="0" borderId="10" xfId="55" applyNumberFormat="1" applyFont="1" applyFill="1" applyBorder="1" applyAlignment="1">
      <alignment horizontal="center" vertical="center" textRotation="90" wrapText="1"/>
      <protection/>
    </xf>
    <xf numFmtId="2" fontId="14" fillId="0" borderId="10" xfId="55" applyNumberFormat="1" applyFont="1" applyFill="1" applyBorder="1" applyAlignment="1">
      <alignment horizontal="center" vertical="center" wrapText="1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0" xfId="54" applyNumberFormat="1" applyFont="1" applyFill="1" applyBorder="1" applyAlignment="1">
      <alignment horizontal="center" vertical="center" wrapText="1"/>
      <protection/>
    </xf>
    <xf numFmtId="2" fontId="14" fillId="0" borderId="14" xfId="54" applyNumberFormat="1" applyFont="1" applyBorder="1" applyAlignment="1">
      <alignment horizontal="center" vertical="center" wrapText="1"/>
      <protection/>
    </xf>
    <xf numFmtId="2" fontId="14" fillId="0" borderId="11" xfId="55" applyNumberFormat="1" applyFont="1" applyFill="1" applyBorder="1" applyAlignment="1">
      <alignment horizontal="center" vertical="center" wrapText="1"/>
      <protection/>
    </xf>
    <xf numFmtId="2" fontId="14" fillId="0" borderId="11" xfId="0" applyNumberFormat="1" applyFont="1" applyFill="1" applyBorder="1" applyAlignment="1">
      <alignment horizontal="center" vertical="center" wrapText="1"/>
    </xf>
    <xf numFmtId="2" fontId="14" fillId="0" borderId="11" xfId="54" applyNumberFormat="1" applyFont="1" applyFill="1" applyBorder="1" applyAlignment="1">
      <alignment horizontal="center" vertical="center" wrapText="1"/>
      <protection/>
    </xf>
    <xf numFmtId="2" fontId="14" fillId="0" borderId="10" xfId="49" applyNumberFormat="1" applyFont="1" applyFill="1" applyBorder="1" applyAlignment="1">
      <alignment horizontal="center" vertical="center" wrapText="1"/>
      <protection/>
    </xf>
    <xf numFmtId="2" fontId="14" fillId="0" borderId="10" xfId="49" applyNumberFormat="1" applyFont="1" applyBorder="1" applyAlignment="1">
      <alignment horizontal="center" vertical="center" wrapText="1"/>
      <protection/>
    </xf>
    <xf numFmtId="2" fontId="14" fillId="0" borderId="14" xfId="54" applyNumberFormat="1" applyFont="1" applyFill="1" applyBorder="1" applyAlignment="1">
      <alignment horizontal="center" vertical="center" wrapText="1"/>
      <protection/>
    </xf>
    <xf numFmtId="2" fontId="14" fillId="0" borderId="14" xfId="55" applyNumberFormat="1" applyFont="1" applyFill="1" applyBorder="1" applyAlignment="1">
      <alignment horizontal="center" vertical="center" wrapText="1"/>
      <protection/>
    </xf>
    <xf numFmtId="14" fontId="14" fillId="0" borderId="10" xfId="54" applyNumberFormat="1" applyFont="1" applyFill="1" applyBorder="1" applyAlignment="1">
      <alignment horizontal="center" vertical="center" wrapText="1"/>
      <protection/>
    </xf>
    <xf numFmtId="14" fontId="14" fillId="0" borderId="14" xfId="54" applyNumberFormat="1" applyFont="1" applyBorder="1" applyAlignment="1">
      <alignment horizontal="center" vertical="center" wrapText="1"/>
      <protection/>
    </xf>
    <xf numFmtId="14" fontId="14" fillId="0" borderId="11" xfId="54" applyNumberFormat="1" applyFont="1" applyFill="1" applyBorder="1" applyAlignment="1">
      <alignment horizontal="center" vertical="center" wrapText="1"/>
      <protection/>
    </xf>
    <xf numFmtId="14" fontId="14" fillId="0" borderId="10" xfId="49" applyNumberFormat="1" applyFont="1" applyFill="1" applyBorder="1" applyAlignment="1">
      <alignment horizontal="center" vertical="center" wrapText="1"/>
      <protection/>
    </xf>
    <xf numFmtId="14" fontId="14" fillId="0" borderId="10" xfId="0" applyNumberFormat="1" applyFont="1" applyFill="1" applyBorder="1" applyAlignment="1">
      <alignment horizontal="center" vertical="center" wrapText="1"/>
    </xf>
    <xf numFmtId="14" fontId="14" fillId="0" borderId="14" xfId="54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Додатки до звiтiв у 2007 роцi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Лист1 (2)" xfId="63"/>
    <cellStyle name="Тысячи_Лист1 (2)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2"/>
  <sheetViews>
    <sheetView tabSelected="1" view="pageBreakPreview" zoomScale="75" zoomScaleNormal="75" zoomScaleSheetLayoutView="75" zoomScalePageLayoutView="0" workbookViewId="0" topLeftCell="A2">
      <selection activeCell="A20" sqref="A20:T20"/>
    </sheetView>
  </sheetViews>
  <sheetFormatPr defaultColWidth="9.140625" defaultRowHeight="12.75"/>
  <cols>
    <col min="1" max="1" width="4.00390625" style="4" customWidth="1"/>
    <col min="2" max="2" width="35.7109375" style="4" customWidth="1"/>
    <col min="3" max="3" width="10.7109375" style="4" customWidth="1"/>
    <col min="4" max="4" width="12.57421875" style="4" customWidth="1"/>
    <col min="5" max="5" width="11.7109375" style="4" bestFit="1" customWidth="1"/>
    <col min="6" max="6" width="14.140625" style="4" customWidth="1"/>
    <col min="7" max="7" width="10.8515625" style="4" customWidth="1"/>
    <col min="8" max="8" width="11.421875" style="4" customWidth="1"/>
    <col min="9" max="9" width="11.57421875" style="4" customWidth="1"/>
    <col min="10" max="10" width="9.7109375" style="4" customWidth="1"/>
    <col min="11" max="11" width="8.57421875" style="4" customWidth="1"/>
    <col min="12" max="12" width="10.57421875" style="4" customWidth="1"/>
    <col min="13" max="14" width="7.57421875" style="4" customWidth="1"/>
    <col min="15" max="15" width="15.8515625" style="4" customWidth="1"/>
    <col min="16" max="16" width="33.421875" style="4" customWidth="1"/>
    <col min="17" max="17" width="12.00390625" style="4" customWidth="1"/>
    <col min="18" max="18" width="10.28125" style="4" customWidth="1"/>
    <col min="19" max="19" width="11.421875" style="4" customWidth="1"/>
    <col min="20" max="20" width="12.00390625" style="4" customWidth="1"/>
    <col min="21" max="16384" width="9.140625" style="4" customWidth="1"/>
  </cols>
  <sheetData>
    <row r="1" spans="1:20" ht="6.75" customHeight="1" hidden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31"/>
      <c r="R1" s="131"/>
      <c r="S1" s="131"/>
      <c r="T1" s="131"/>
    </row>
    <row r="2" spans="1:21" ht="63.75" customHeight="1">
      <c r="A2" s="7"/>
      <c r="B2" s="128" t="s">
        <v>130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30"/>
      <c r="U2" s="8"/>
    </row>
    <row r="3" spans="1:20" ht="48.75" customHeight="1" hidden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1" ht="27" customHeight="1">
      <c r="A4" s="153"/>
      <c r="B4" s="153" t="s">
        <v>0</v>
      </c>
      <c r="C4" s="153" t="s">
        <v>17</v>
      </c>
      <c r="D4" s="153"/>
      <c r="E4" s="153" t="s">
        <v>18</v>
      </c>
      <c r="F4" s="153"/>
      <c r="G4" s="153"/>
      <c r="H4" s="153"/>
      <c r="I4" s="154" t="s">
        <v>19</v>
      </c>
      <c r="J4" s="154"/>
      <c r="K4" s="154"/>
      <c r="L4" s="154"/>
      <c r="M4" s="154"/>
      <c r="N4" s="154"/>
      <c r="O4" s="154"/>
      <c r="P4" s="154"/>
      <c r="Q4" s="154"/>
      <c r="R4" s="153" t="s">
        <v>4</v>
      </c>
      <c r="S4" s="153"/>
      <c r="T4" s="153"/>
      <c r="U4" s="8"/>
    </row>
    <row r="5" spans="1:21" ht="30" customHeight="1">
      <c r="A5" s="153"/>
      <c r="B5" s="153"/>
      <c r="C5" s="153"/>
      <c r="D5" s="153"/>
      <c r="E5" s="153"/>
      <c r="F5" s="153"/>
      <c r="G5" s="153"/>
      <c r="H5" s="153"/>
      <c r="I5" s="153" t="s">
        <v>5</v>
      </c>
      <c r="J5" s="153"/>
      <c r="K5" s="153"/>
      <c r="L5" s="153"/>
      <c r="M5" s="153"/>
      <c r="N5" s="153"/>
      <c r="O5" s="153"/>
      <c r="P5" s="153"/>
      <c r="Q5" s="155" t="s">
        <v>20</v>
      </c>
      <c r="R5" s="155" t="s">
        <v>7</v>
      </c>
      <c r="S5" s="155" t="s">
        <v>8</v>
      </c>
      <c r="T5" s="155" t="s">
        <v>9</v>
      </c>
      <c r="U5" s="8"/>
    </row>
    <row r="6" spans="1:21" ht="78.75" customHeight="1">
      <c r="A6" s="153"/>
      <c r="B6" s="153"/>
      <c r="C6" s="153"/>
      <c r="D6" s="153"/>
      <c r="E6" s="153" t="s">
        <v>10</v>
      </c>
      <c r="F6" s="153"/>
      <c r="G6" s="153" t="s">
        <v>11</v>
      </c>
      <c r="H6" s="153"/>
      <c r="I6" s="155" t="s">
        <v>21</v>
      </c>
      <c r="J6" s="153" t="s">
        <v>22</v>
      </c>
      <c r="K6" s="153"/>
      <c r="L6" s="153" t="s">
        <v>23</v>
      </c>
      <c r="M6" s="153"/>
      <c r="N6" s="153"/>
      <c r="O6" s="155" t="s">
        <v>14</v>
      </c>
      <c r="P6" s="156" t="s">
        <v>70</v>
      </c>
      <c r="Q6" s="155"/>
      <c r="R6" s="155"/>
      <c r="S6" s="155"/>
      <c r="T6" s="155"/>
      <c r="U6" s="8"/>
    </row>
    <row r="7" spans="1:21" ht="110.25" customHeight="1">
      <c r="A7" s="153"/>
      <c r="B7" s="153"/>
      <c r="C7" s="157" t="s">
        <v>15</v>
      </c>
      <c r="D7" s="157" t="s">
        <v>16</v>
      </c>
      <c r="E7" s="157" t="s">
        <v>15</v>
      </c>
      <c r="F7" s="157" t="s">
        <v>16</v>
      </c>
      <c r="G7" s="157" t="s">
        <v>15</v>
      </c>
      <c r="H7" s="157" t="s">
        <v>16</v>
      </c>
      <c r="I7" s="155"/>
      <c r="J7" s="157" t="s">
        <v>24</v>
      </c>
      <c r="K7" s="157" t="s">
        <v>25</v>
      </c>
      <c r="L7" s="157" t="s">
        <v>26</v>
      </c>
      <c r="M7" s="157" t="s">
        <v>27</v>
      </c>
      <c r="N7" s="157" t="s">
        <v>28</v>
      </c>
      <c r="O7" s="155"/>
      <c r="P7" s="156"/>
      <c r="Q7" s="155"/>
      <c r="R7" s="155"/>
      <c r="S7" s="155"/>
      <c r="T7" s="155"/>
      <c r="U7" s="8"/>
    </row>
    <row r="8" spans="1:21" ht="15" customHeight="1">
      <c r="A8" s="158"/>
      <c r="B8" s="158">
        <v>1</v>
      </c>
      <c r="C8" s="158">
        <v>2</v>
      </c>
      <c r="D8" s="158">
        <v>3</v>
      </c>
      <c r="E8" s="158">
        <v>4</v>
      </c>
      <c r="F8" s="158">
        <v>5</v>
      </c>
      <c r="G8" s="158">
        <v>6</v>
      </c>
      <c r="H8" s="158">
        <v>7</v>
      </c>
      <c r="I8" s="158">
        <v>8</v>
      </c>
      <c r="J8" s="158">
        <v>9</v>
      </c>
      <c r="K8" s="158">
        <v>10</v>
      </c>
      <c r="L8" s="158">
        <v>11</v>
      </c>
      <c r="M8" s="158">
        <v>12</v>
      </c>
      <c r="N8" s="158">
        <v>13</v>
      </c>
      <c r="O8" s="158">
        <v>14</v>
      </c>
      <c r="P8" s="158">
        <v>15</v>
      </c>
      <c r="Q8" s="158">
        <v>16</v>
      </c>
      <c r="R8" s="158">
        <v>17</v>
      </c>
      <c r="S8" s="158">
        <v>18</v>
      </c>
      <c r="T8" s="158">
        <v>19</v>
      </c>
      <c r="U8" s="8"/>
    </row>
    <row r="9" spans="1:21" ht="18" hidden="1">
      <c r="A9" s="159">
        <v>1</v>
      </c>
      <c r="B9" s="159" t="s">
        <v>30</v>
      </c>
      <c r="C9" s="158"/>
      <c r="D9" s="158"/>
      <c r="E9" s="158"/>
      <c r="F9" s="158"/>
      <c r="G9" s="158"/>
      <c r="H9" s="158"/>
      <c r="I9" s="159">
        <v>84.01</v>
      </c>
      <c r="J9" s="158"/>
      <c r="K9" s="158">
        <v>2.4</v>
      </c>
      <c r="L9" s="158"/>
      <c r="M9" s="158"/>
      <c r="N9" s="158"/>
      <c r="O9" s="158"/>
      <c r="P9" s="159">
        <v>38777</v>
      </c>
      <c r="Q9" s="159">
        <v>268.04</v>
      </c>
      <c r="R9" s="158" t="e">
        <f>I9/C9*100</f>
        <v>#DIV/0!</v>
      </c>
      <c r="S9" s="158" t="e">
        <f>Q9/D9*100</f>
        <v>#DIV/0!</v>
      </c>
      <c r="T9" s="158" t="e">
        <f>(S9+R9)/2</f>
        <v>#DIV/0!</v>
      </c>
      <c r="U9" s="8"/>
    </row>
    <row r="10" spans="1:21" ht="30" customHeight="1">
      <c r="A10" s="160" t="s">
        <v>76</v>
      </c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8"/>
    </row>
    <row r="11" spans="1:21" ht="89.25" customHeight="1">
      <c r="A11" s="159">
        <v>1</v>
      </c>
      <c r="B11" s="159" t="s">
        <v>72</v>
      </c>
      <c r="C11" s="161">
        <v>1560.51</v>
      </c>
      <c r="D11" s="161">
        <v>1564.77</v>
      </c>
      <c r="E11" s="161">
        <v>1350.9</v>
      </c>
      <c r="F11" s="161">
        <v>1562.17</v>
      </c>
      <c r="G11" s="161" t="s">
        <v>59</v>
      </c>
      <c r="H11" s="161" t="s">
        <v>59</v>
      </c>
      <c r="I11" s="161" t="s">
        <v>131</v>
      </c>
      <c r="J11" s="161" t="s">
        <v>44</v>
      </c>
      <c r="K11" s="161">
        <v>34.37</v>
      </c>
      <c r="L11" s="161" t="s">
        <v>65</v>
      </c>
      <c r="M11" s="161" t="s">
        <v>59</v>
      </c>
      <c r="N11" s="161" t="s">
        <v>59</v>
      </c>
      <c r="O11" s="170">
        <v>43435</v>
      </c>
      <c r="P11" s="161" t="s">
        <v>139</v>
      </c>
      <c r="Q11" s="161">
        <v>1874.6</v>
      </c>
      <c r="R11" s="159" t="e">
        <f aca="true" t="shared" si="0" ref="R11:R16">I11/1.2/C11*100</f>
        <v>#VALUE!</v>
      </c>
      <c r="S11" s="159" t="e">
        <f>(F11+H11)/D11*100</f>
        <v>#VALUE!</v>
      </c>
      <c r="T11" s="158">
        <v>0</v>
      </c>
      <c r="U11" s="8"/>
    </row>
    <row r="12" spans="1:21" ht="45" customHeight="1">
      <c r="A12" s="159">
        <v>2</v>
      </c>
      <c r="B12" s="159" t="s">
        <v>73</v>
      </c>
      <c r="C12" s="159" t="s">
        <v>59</v>
      </c>
      <c r="D12" s="159">
        <v>2005.12</v>
      </c>
      <c r="E12" s="159" t="s">
        <v>59</v>
      </c>
      <c r="F12" s="159">
        <v>1806</v>
      </c>
      <c r="G12" s="159" t="s">
        <v>59</v>
      </c>
      <c r="H12" s="159">
        <v>0</v>
      </c>
      <c r="I12" s="159" t="s">
        <v>59</v>
      </c>
      <c r="J12" s="159" t="s">
        <v>44</v>
      </c>
      <c r="K12" s="159" t="s">
        <v>59</v>
      </c>
      <c r="L12" s="159" t="s">
        <v>59</v>
      </c>
      <c r="M12" s="159" t="s">
        <v>59</v>
      </c>
      <c r="N12" s="159" t="s">
        <v>59</v>
      </c>
      <c r="O12" s="170">
        <v>43009</v>
      </c>
      <c r="P12" s="159" t="s">
        <v>84</v>
      </c>
      <c r="Q12" s="159">
        <v>2167.28</v>
      </c>
      <c r="R12" s="159">
        <v>0</v>
      </c>
      <c r="S12" s="159">
        <f>(F12+H12)/D12*100</f>
        <v>90.06942227896585</v>
      </c>
      <c r="T12" s="159"/>
      <c r="U12" s="8"/>
    </row>
    <row r="13" spans="1:21" ht="68.25" customHeight="1">
      <c r="A13" s="159">
        <v>3</v>
      </c>
      <c r="B13" s="159" t="s">
        <v>132</v>
      </c>
      <c r="C13" s="162">
        <v>1862.31</v>
      </c>
      <c r="D13" s="162">
        <v>1893.97</v>
      </c>
      <c r="E13" s="162">
        <v>1853.23</v>
      </c>
      <c r="F13" s="162">
        <v>1884.89</v>
      </c>
      <c r="G13" s="162">
        <v>9.08</v>
      </c>
      <c r="H13" s="162">
        <v>9.08</v>
      </c>
      <c r="I13" s="162" t="s">
        <v>133</v>
      </c>
      <c r="J13" s="162" t="s">
        <v>44</v>
      </c>
      <c r="K13" s="162">
        <v>74.09</v>
      </c>
      <c r="L13" s="162">
        <v>0</v>
      </c>
      <c r="M13" s="162">
        <v>0</v>
      </c>
      <c r="N13" s="162">
        <v>0</v>
      </c>
      <c r="O13" s="171">
        <v>44136</v>
      </c>
      <c r="P13" s="162" t="s">
        <v>127</v>
      </c>
      <c r="Q13" s="162">
        <v>2182.25</v>
      </c>
      <c r="R13" s="159" t="e">
        <f t="shared" si="0"/>
        <v>#VALUE!</v>
      </c>
      <c r="S13" s="159">
        <f>(F13+H13)/D13*100</f>
        <v>100</v>
      </c>
      <c r="T13" s="158">
        <v>100</v>
      </c>
      <c r="U13" s="8"/>
    </row>
    <row r="14" spans="1:21" ht="59.25" customHeight="1">
      <c r="A14" s="159">
        <v>4</v>
      </c>
      <c r="B14" s="159" t="s">
        <v>74</v>
      </c>
      <c r="C14" s="161" t="s">
        <v>59</v>
      </c>
      <c r="D14" s="161">
        <v>2383.43</v>
      </c>
      <c r="E14" s="161" t="s">
        <v>59</v>
      </c>
      <c r="F14" s="161">
        <v>2324.21</v>
      </c>
      <c r="G14" s="161" t="s">
        <v>59</v>
      </c>
      <c r="H14" s="161">
        <v>0</v>
      </c>
      <c r="I14" s="161" t="s">
        <v>59</v>
      </c>
      <c r="J14" s="159" t="s">
        <v>44</v>
      </c>
      <c r="K14" s="161" t="s">
        <v>59</v>
      </c>
      <c r="L14" s="161" t="s">
        <v>59</v>
      </c>
      <c r="M14" s="161" t="s">
        <v>59</v>
      </c>
      <c r="N14" s="161" t="s">
        <v>59</v>
      </c>
      <c r="O14" s="170">
        <v>43132</v>
      </c>
      <c r="P14" s="161" t="s">
        <v>91</v>
      </c>
      <c r="Q14" s="159">
        <v>2789.05</v>
      </c>
      <c r="R14" s="159">
        <v>0</v>
      </c>
      <c r="S14" s="159">
        <f>Q14/1.2/D14*100</f>
        <v>97.51527560420628</v>
      </c>
      <c r="T14" s="159">
        <v>96.8</v>
      </c>
      <c r="U14" s="8"/>
    </row>
    <row r="15" spans="1:21" ht="84.75" customHeight="1">
      <c r="A15" s="159">
        <v>5</v>
      </c>
      <c r="B15" s="159" t="s">
        <v>93</v>
      </c>
      <c r="C15" s="159">
        <v>2940.88</v>
      </c>
      <c r="D15" s="159">
        <v>2636.83</v>
      </c>
      <c r="E15" s="159">
        <v>1764.32</v>
      </c>
      <c r="F15" s="159">
        <v>2151.34</v>
      </c>
      <c r="G15" s="159">
        <v>104.1</v>
      </c>
      <c r="H15" s="159">
        <v>253.86</v>
      </c>
      <c r="I15" s="158">
        <v>2240.1</v>
      </c>
      <c r="J15" s="159" t="s">
        <v>44</v>
      </c>
      <c r="K15" s="158">
        <v>77.35</v>
      </c>
      <c r="L15" s="158" t="s">
        <v>59</v>
      </c>
      <c r="M15" s="158" t="s">
        <v>59</v>
      </c>
      <c r="N15" s="158" t="s">
        <v>59</v>
      </c>
      <c r="O15" s="170">
        <v>43385</v>
      </c>
      <c r="P15" s="158" t="s">
        <v>99</v>
      </c>
      <c r="Q15" s="158">
        <v>2886.23</v>
      </c>
      <c r="R15" s="159">
        <f t="shared" si="0"/>
        <v>63.47589837055575</v>
      </c>
      <c r="S15" s="159">
        <f>Q15/1.2/D15*100</f>
        <v>91.21527237882862</v>
      </c>
      <c r="T15" s="158">
        <v>133</v>
      </c>
      <c r="U15" s="8"/>
    </row>
    <row r="16" spans="1:21" ht="41.25" customHeight="1">
      <c r="A16" s="163">
        <v>6</v>
      </c>
      <c r="B16" s="164" t="s">
        <v>77</v>
      </c>
      <c r="C16" s="165">
        <v>1231.9</v>
      </c>
      <c r="D16" s="165">
        <v>1928.3</v>
      </c>
      <c r="E16" s="165">
        <v>1390.67</v>
      </c>
      <c r="F16" s="165">
        <v>1756.86</v>
      </c>
      <c r="G16" s="165" t="s">
        <v>59</v>
      </c>
      <c r="H16" s="165" t="s">
        <v>59</v>
      </c>
      <c r="I16" s="165">
        <v>1313.3</v>
      </c>
      <c r="J16" s="165" t="s">
        <v>44</v>
      </c>
      <c r="K16" s="165">
        <v>37.71</v>
      </c>
      <c r="L16" s="165" t="s">
        <v>59</v>
      </c>
      <c r="M16" s="165" t="s">
        <v>59</v>
      </c>
      <c r="N16" s="165" t="s">
        <v>59</v>
      </c>
      <c r="O16" s="172">
        <v>44120</v>
      </c>
      <c r="P16" s="165" t="s">
        <v>134</v>
      </c>
      <c r="Q16" s="165">
        <v>0</v>
      </c>
      <c r="R16" s="164">
        <f t="shared" si="0"/>
        <v>88.83973266228318</v>
      </c>
      <c r="S16" s="164">
        <f>Q16/1.2/D16*100</f>
        <v>0</v>
      </c>
      <c r="T16" s="163">
        <v>115.5</v>
      </c>
      <c r="U16" s="8"/>
    </row>
    <row r="17" spans="1:21" ht="55.5" customHeight="1">
      <c r="A17" s="158">
        <v>7</v>
      </c>
      <c r="B17" s="159" t="s">
        <v>92</v>
      </c>
      <c r="C17" s="158">
        <v>1558.36</v>
      </c>
      <c r="D17" s="158" t="s">
        <v>108</v>
      </c>
      <c r="E17" s="158">
        <v>1269.32</v>
      </c>
      <c r="F17" s="158" t="s">
        <v>109</v>
      </c>
      <c r="G17" s="158">
        <v>34.94</v>
      </c>
      <c r="H17" s="158">
        <v>34.94</v>
      </c>
      <c r="I17" s="166">
        <v>2002.16</v>
      </c>
      <c r="J17" s="158" t="s">
        <v>44</v>
      </c>
      <c r="K17" s="158">
        <v>0</v>
      </c>
      <c r="L17" s="158">
        <v>0</v>
      </c>
      <c r="M17" s="158">
        <v>0</v>
      </c>
      <c r="N17" s="158">
        <v>0</v>
      </c>
      <c r="O17" s="173">
        <v>44166</v>
      </c>
      <c r="P17" s="167" t="s">
        <v>135</v>
      </c>
      <c r="Q17" s="158" t="s">
        <v>110</v>
      </c>
      <c r="R17" s="158">
        <v>81.5</v>
      </c>
      <c r="S17" s="167" t="s">
        <v>107</v>
      </c>
      <c r="T17" s="158">
        <v>83.08</v>
      </c>
      <c r="U17" s="8"/>
    </row>
    <row r="18" spans="1:21" ht="55.5" customHeight="1">
      <c r="A18" s="158">
        <v>8</v>
      </c>
      <c r="B18" s="159" t="s">
        <v>80</v>
      </c>
      <c r="C18" s="158">
        <v>1588.31</v>
      </c>
      <c r="D18" s="158"/>
      <c r="E18" s="158">
        <v>1762.93</v>
      </c>
      <c r="F18" s="158" t="s">
        <v>59</v>
      </c>
      <c r="G18" s="158" t="s">
        <v>59</v>
      </c>
      <c r="H18" s="158" t="s">
        <v>59</v>
      </c>
      <c r="I18" s="159">
        <v>1721.93</v>
      </c>
      <c r="J18" s="159" t="s">
        <v>44</v>
      </c>
      <c r="K18" s="158">
        <v>0</v>
      </c>
      <c r="L18" s="158">
        <v>0</v>
      </c>
      <c r="M18" s="158">
        <v>0</v>
      </c>
      <c r="N18" s="158">
        <v>0</v>
      </c>
      <c r="O18" s="174">
        <v>44136</v>
      </c>
      <c r="P18" s="168" t="s">
        <v>138</v>
      </c>
      <c r="Q18" s="159">
        <v>2103.48</v>
      </c>
      <c r="R18" s="159">
        <v>100</v>
      </c>
      <c r="S18" s="159">
        <v>100</v>
      </c>
      <c r="T18" s="158">
        <v>100</v>
      </c>
      <c r="U18" s="8"/>
    </row>
    <row r="19" spans="1:21" ht="55.5" customHeight="1">
      <c r="A19" s="169">
        <v>9</v>
      </c>
      <c r="B19" s="169" t="s">
        <v>78</v>
      </c>
      <c r="C19" s="168">
        <v>1316.52</v>
      </c>
      <c r="D19" s="168">
        <v>1240.13</v>
      </c>
      <c r="E19" s="168" t="s">
        <v>59</v>
      </c>
      <c r="F19" s="168" t="s">
        <v>59</v>
      </c>
      <c r="G19" s="168" t="s">
        <v>59</v>
      </c>
      <c r="H19" s="168" t="s">
        <v>59</v>
      </c>
      <c r="I19" s="168">
        <v>1602.89</v>
      </c>
      <c r="J19" s="168" t="s">
        <v>44</v>
      </c>
      <c r="K19" s="168">
        <v>0</v>
      </c>
      <c r="L19" s="168" t="s">
        <v>59</v>
      </c>
      <c r="M19" s="168" t="s">
        <v>59</v>
      </c>
      <c r="N19" s="168" t="s">
        <v>59</v>
      </c>
      <c r="O19" s="175" t="s">
        <v>136</v>
      </c>
      <c r="P19" s="168" t="s">
        <v>137</v>
      </c>
      <c r="Q19" s="168">
        <v>1803.94</v>
      </c>
      <c r="R19" s="169">
        <f>I19/1.2/C19*100</f>
        <v>101.46003605464912</v>
      </c>
      <c r="S19" s="169">
        <f>Q19/1.2/D19*100</f>
        <v>121.21981835237705</v>
      </c>
      <c r="T19" s="169"/>
      <c r="U19" s="8"/>
    </row>
    <row r="20" spans="1:21" ht="66.75" customHeight="1">
      <c r="A20" s="125" t="s">
        <v>140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7"/>
      <c r="U20" s="8"/>
    </row>
    <row r="21" spans="1:20" ht="18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</row>
    <row r="22" ht="18">
      <c r="I22" s="47"/>
    </row>
  </sheetData>
  <sheetProtection/>
  <mergeCells count="22">
    <mergeCell ref="Q1:T1"/>
    <mergeCell ref="Q5:Q7"/>
    <mergeCell ref="R4:T4"/>
    <mergeCell ref="R5:R7"/>
    <mergeCell ref="T5:T7"/>
    <mergeCell ref="B2:T2"/>
    <mergeCell ref="A4:A7"/>
    <mergeCell ref="B4:B7"/>
    <mergeCell ref="I4:Q4"/>
    <mergeCell ref="S5:S7"/>
    <mergeCell ref="E6:F6"/>
    <mergeCell ref="P6:P7"/>
    <mergeCell ref="J6:K6"/>
    <mergeCell ref="E4:H5"/>
    <mergeCell ref="I6:I7"/>
    <mergeCell ref="G6:H6"/>
    <mergeCell ref="A20:T20"/>
    <mergeCell ref="O6:O7"/>
    <mergeCell ref="C4:D6"/>
    <mergeCell ref="I5:P5"/>
    <mergeCell ref="A10:T10"/>
    <mergeCell ref="L6:N6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50" zoomScaleNormal="75" zoomScaleSheetLayoutView="50" zoomScalePageLayoutView="0" workbookViewId="0" topLeftCell="A17">
      <selection activeCell="B3" sqref="B3"/>
    </sheetView>
  </sheetViews>
  <sheetFormatPr defaultColWidth="9.140625" defaultRowHeight="12.75"/>
  <cols>
    <col min="1" max="1" width="6.8515625" style="9" customWidth="1"/>
    <col min="2" max="2" width="60.140625" style="9" customWidth="1"/>
    <col min="3" max="3" width="15.00390625" style="9" customWidth="1"/>
    <col min="4" max="4" width="16.140625" style="9" customWidth="1"/>
    <col min="5" max="5" width="11.8515625" style="9" customWidth="1"/>
    <col min="6" max="6" width="11.140625" style="9" customWidth="1"/>
    <col min="7" max="7" width="12.140625" style="9" customWidth="1"/>
    <col min="8" max="8" width="13.140625" style="9" customWidth="1"/>
    <col min="9" max="9" width="15.140625" style="9" customWidth="1"/>
    <col min="10" max="10" width="22.7109375" style="9" customWidth="1"/>
    <col min="11" max="11" width="17.57421875" style="9" customWidth="1"/>
    <col min="12" max="13" width="21.57421875" style="9" customWidth="1"/>
    <col min="14" max="14" width="67.00390625" style="9" customWidth="1"/>
    <col min="15" max="15" width="18.140625" style="9" customWidth="1"/>
    <col min="16" max="16" width="20.140625" style="9" customWidth="1"/>
    <col min="17" max="17" width="20.57421875" style="9" customWidth="1"/>
    <col min="18" max="18" width="29.8515625" style="9" customWidth="1"/>
    <col min="19" max="16384" width="9.140625" style="9" customWidth="1"/>
  </cols>
  <sheetData>
    <row r="1" spans="15:18" ht="71.25" customHeight="1" hidden="1">
      <c r="O1" s="133"/>
      <c r="P1" s="133"/>
      <c r="Q1" s="133"/>
      <c r="R1" s="133"/>
    </row>
    <row r="2" spans="2:20" s="5" customFormat="1" ht="93" customHeight="1">
      <c r="B2" s="134" t="s">
        <v>129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0"/>
      <c r="T2" s="10"/>
    </row>
    <row r="3" spans="2:3" ht="34.5" customHeight="1">
      <c r="B3" s="11"/>
      <c r="C3" s="11"/>
    </row>
    <row r="4" spans="1:20" ht="29.25" customHeight="1">
      <c r="A4" s="136"/>
      <c r="B4" s="136" t="s">
        <v>0</v>
      </c>
      <c r="C4" s="136" t="s">
        <v>1</v>
      </c>
      <c r="D4" s="136"/>
      <c r="E4" s="136" t="s">
        <v>2</v>
      </c>
      <c r="F4" s="136"/>
      <c r="G4" s="136"/>
      <c r="H4" s="136"/>
      <c r="I4" s="135" t="s">
        <v>3</v>
      </c>
      <c r="J4" s="135"/>
      <c r="K4" s="135"/>
      <c r="L4" s="135"/>
      <c r="M4" s="135"/>
      <c r="N4" s="135"/>
      <c r="O4" s="135"/>
      <c r="P4" s="136" t="s">
        <v>4</v>
      </c>
      <c r="Q4" s="136"/>
      <c r="R4" s="136"/>
      <c r="S4" s="18"/>
      <c r="T4" s="18"/>
    </row>
    <row r="5" spans="1:20" ht="45.75" customHeight="1">
      <c r="A5" s="136"/>
      <c r="B5" s="136"/>
      <c r="C5" s="136"/>
      <c r="D5" s="136"/>
      <c r="E5" s="136"/>
      <c r="F5" s="136"/>
      <c r="G5" s="136"/>
      <c r="H5" s="136"/>
      <c r="I5" s="136" t="s">
        <v>5</v>
      </c>
      <c r="J5" s="136"/>
      <c r="K5" s="136"/>
      <c r="L5" s="136"/>
      <c r="M5" s="136"/>
      <c r="N5" s="136"/>
      <c r="O5" s="132" t="s">
        <v>6</v>
      </c>
      <c r="P5" s="132" t="s">
        <v>7</v>
      </c>
      <c r="Q5" s="132" t="s">
        <v>8</v>
      </c>
      <c r="R5" s="132" t="s">
        <v>9</v>
      </c>
      <c r="S5" s="18"/>
      <c r="T5" s="18"/>
    </row>
    <row r="6" spans="1:20" ht="77.25" customHeight="1">
      <c r="A6" s="136"/>
      <c r="B6" s="136"/>
      <c r="C6" s="136"/>
      <c r="D6" s="136"/>
      <c r="E6" s="136" t="s">
        <v>10</v>
      </c>
      <c r="F6" s="136"/>
      <c r="G6" s="136" t="s">
        <v>11</v>
      </c>
      <c r="H6" s="136"/>
      <c r="I6" s="132" t="s">
        <v>27</v>
      </c>
      <c r="J6" s="132" t="s">
        <v>13</v>
      </c>
      <c r="K6" s="132" t="s">
        <v>71</v>
      </c>
      <c r="L6" s="132" t="s">
        <v>29</v>
      </c>
      <c r="M6" s="132" t="s">
        <v>14</v>
      </c>
      <c r="N6" s="140" t="s">
        <v>70</v>
      </c>
      <c r="O6" s="132"/>
      <c r="P6" s="132"/>
      <c r="Q6" s="132"/>
      <c r="R6" s="132"/>
      <c r="S6" s="18"/>
      <c r="T6" s="18"/>
    </row>
    <row r="7" spans="1:20" ht="100.5" customHeight="1">
      <c r="A7" s="136"/>
      <c r="B7" s="136"/>
      <c r="C7" s="19" t="s">
        <v>15</v>
      </c>
      <c r="D7" s="19" t="s">
        <v>16</v>
      </c>
      <c r="E7" s="19" t="s">
        <v>15</v>
      </c>
      <c r="F7" s="19" t="s">
        <v>16</v>
      </c>
      <c r="G7" s="19" t="s">
        <v>15</v>
      </c>
      <c r="H7" s="19" t="s">
        <v>16</v>
      </c>
      <c r="I7" s="132"/>
      <c r="J7" s="132"/>
      <c r="K7" s="132"/>
      <c r="L7" s="132"/>
      <c r="M7" s="132"/>
      <c r="N7" s="140"/>
      <c r="O7" s="132"/>
      <c r="P7" s="132"/>
      <c r="Q7" s="132"/>
      <c r="R7" s="132"/>
      <c r="S7" s="18"/>
      <c r="T7" s="18"/>
    </row>
    <row r="8" spans="1:20" ht="22.5" customHeight="1">
      <c r="A8" s="39"/>
      <c r="B8" s="39">
        <v>1</v>
      </c>
      <c r="C8" s="39">
        <v>2</v>
      </c>
      <c r="D8" s="39">
        <v>3</v>
      </c>
      <c r="E8" s="39">
        <v>4</v>
      </c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>
        <v>14</v>
      </c>
      <c r="P8" s="39">
        <v>15</v>
      </c>
      <c r="Q8" s="39">
        <v>16</v>
      </c>
      <c r="R8" s="39">
        <v>17</v>
      </c>
      <c r="S8" s="18"/>
      <c r="T8" s="18"/>
    </row>
    <row r="9" spans="1:20" ht="22.5" hidden="1">
      <c r="A9" s="102">
        <v>1</v>
      </c>
      <c r="B9" s="20" t="s">
        <v>31</v>
      </c>
      <c r="C9" s="21"/>
      <c r="D9" s="21"/>
      <c r="E9" s="21"/>
      <c r="F9" s="21"/>
      <c r="G9" s="21"/>
      <c r="H9" s="21"/>
      <c r="I9" s="21">
        <v>1.3</v>
      </c>
      <c r="J9" s="21"/>
      <c r="K9" s="21"/>
      <c r="L9" s="22"/>
      <c r="M9" s="22"/>
      <c r="N9" s="23">
        <v>38534</v>
      </c>
      <c r="O9" s="21">
        <v>1.48</v>
      </c>
      <c r="P9" s="24" t="e">
        <f aca="true" t="shared" si="0" ref="P9:P16">I9/C9*100</f>
        <v>#DIV/0!</v>
      </c>
      <c r="Q9" s="24" t="e">
        <f aca="true" t="shared" si="1" ref="Q9:Q16">O9/D9*100</f>
        <v>#DIV/0!</v>
      </c>
      <c r="R9" s="24" t="e">
        <f aca="true" t="shared" si="2" ref="R9:R16">(Q9+P9)/2</f>
        <v>#DIV/0!</v>
      </c>
      <c r="S9" s="18"/>
      <c r="T9" s="18"/>
    </row>
    <row r="10" spans="1:20" ht="22.5" hidden="1">
      <c r="A10" s="102">
        <v>2</v>
      </c>
      <c r="B10" s="20" t="s">
        <v>32</v>
      </c>
      <c r="C10" s="21"/>
      <c r="D10" s="21"/>
      <c r="E10" s="21"/>
      <c r="F10" s="21"/>
      <c r="G10" s="21"/>
      <c r="H10" s="21"/>
      <c r="I10" s="21">
        <v>1.1</v>
      </c>
      <c r="J10" s="21"/>
      <c r="K10" s="21"/>
      <c r="L10" s="22"/>
      <c r="M10" s="22"/>
      <c r="N10" s="23">
        <v>38552</v>
      </c>
      <c r="O10" s="21">
        <v>5.35</v>
      </c>
      <c r="P10" s="24" t="e">
        <f t="shared" si="0"/>
        <v>#DIV/0!</v>
      </c>
      <c r="Q10" s="24" t="e">
        <f t="shared" si="1"/>
        <v>#DIV/0!</v>
      </c>
      <c r="R10" s="24" t="e">
        <f t="shared" si="2"/>
        <v>#DIV/0!</v>
      </c>
      <c r="S10" s="18"/>
      <c r="T10" s="18"/>
    </row>
    <row r="11" spans="1:20" ht="22.5" hidden="1">
      <c r="A11" s="102">
        <v>1</v>
      </c>
      <c r="B11" s="20" t="s">
        <v>33</v>
      </c>
      <c r="C11" s="21">
        <v>1.42</v>
      </c>
      <c r="D11" s="21">
        <v>1.42</v>
      </c>
      <c r="E11" s="21">
        <v>1.25</v>
      </c>
      <c r="F11" s="21">
        <v>1.25</v>
      </c>
      <c r="G11" s="21">
        <v>1.31</v>
      </c>
      <c r="H11" s="21">
        <v>2.5</v>
      </c>
      <c r="I11" s="21">
        <v>1.57</v>
      </c>
      <c r="J11" s="21" t="s">
        <v>45</v>
      </c>
      <c r="K11" s="21" t="s">
        <v>46</v>
      </c>
      <c r="L11" s="22">
        <v>24</v>
      </c>
      <c r="M11" s="22"/>
      <c r="N11" s="23">
        <v>39173</v>
      </c>
      <c r="O11" s="21">
        <v>3</v>
      </c>
      <c r="P11" s="24">
        <v>88</v>
      </c>
      <c r="Q11" s="24">
        <v>88</v>
      </c>
      <c r="R11" s="24">
        <v>88</v>
      </c>
      <c r="S11" s="18"/>
      <c r="T11" s="18"/>
    </row>
    <row r="12" spans="1:20" ht="71.25" customHeight="1" hidden="1">
      <c r="A12" s="102">
        <v>4</v>
      </c>
      <c r="B12" s="20" t="s">
        <v>34</v>
      </c>
      <c r="C12" s="21"/>
      <c r="D12" s="21"/>
      <c r="E12" s="21"/>
      <c r="F12" s="21"/>
      <c r="G12" s="21"/>
      <c r="H12" s="21"/>
      <c r="I12" s="21">
        <v>1.1</v>
      </c>
      <c r="J12" s="21"/>
      <c r="K12" s="21"/>
      <c r="L12" s="22"/>
      <c r="M12" s="22"/>
      <c r="N12" s="23">
        <v>38657</v>
      </c>
      <c r="O12" s="21">
        <v>2.72</v>
      </c>
      <c r="P12" s="24" t="e">
        <f t="shared" si="0"/>
        <v>#DIV/0!</v>
      </c>
      <c r="Q12" s="24" t="e">
        <f t="shared" si="1"/>
        <v>#DIV/0!</v>
      </c>
      <c r="R12" s="24" t="e">
        <f t="shared" si="2"/>
        <v>#DIV/0!</v>
      </c>
      <c r="S12" s="18"/>
      <c r="T12" s="18"/>
    </row>
    <row r="13" spans="1:20" ht="22.5" hidden="1">
      <c r="A13" s="102">
        <v>5</v>
      </c>
      <c r="B13" s="20" t="s">
        <v>35</v>
      </c>
      <c r="C13" s="21"/>
      <c r="D13" s="21"/>
      <c r="E13" s="21"/>
      <c r="F13" s="21"/>
      <c r="G13" s="21"/>
      <c r="H13" s="21"/>
      <c r="I13" s="21">
        <v>1.42</v>
      </c>
      <c r="J13" s="21"/>
      <c r="K13" s="21"/>
      <c r="L13" s="22"/>
      <c r="M13" s="22"/>
      <c r="N13" s="23">
        <v>38991</v>
      </c>
      <c r="O13" s="21">
        <v>2.37</v>
      </c>
      <c r="P13" s="24" t="e">
        <f t="shared" si="0"/>
        <v>#DIV/0!</v>
      </c>
      <c r="Q13" s="24" t="e">
        <f t="shared" si="1"/>
        <v>#DIV/0!</v>
      </c>
      <c r="R13" s="24" t="e">
        <f t="shared" si="2"/>
        <v>#DIV/0!</v>
      </c>
      <c r="S13" s="18"/>
      <c r="T13" s="18"/>
    </row>
    <row r="14" spans="1:20" ht="22.5" hidden="1">
      <c r="A14" s="102">
        <v>6</v>
      </c>
      <c r="B14" s="20" t="s">
        <v>36</v>
      </c>
      <c r="C14" s="21"/>
      <c r="D14" s="21"/>
      <c r="E14" s="21"/>
      <c r="F14" s="21"/>
      <c r="G14" s="21"/>
      <c r="H14" s="21"/>
      <c r="I14" s="21">
        <v>2.68</v>
      </c>
      <c r="J14" s="21"/>
      <c r="K14" s="21"/>
      <c r="L14" s="22"/>
      <c r="M14" s="22"/>
      <c r="N14" s="23">
        <v>38660</v>
      </c>
      <c r="O14" s="21">
        <v>4.33</v>
      </c>
      <c r="P14" s="24" t="e">
        <f t="shared" si="0"/>
        <v>#DIV/0!</v>
      </c>
      <c r="Q14" s="24" t="e">
        <f t="shared" si="1"/>
        <v>#DIV/0!</v>
      </c>
      <c r="R14" s="24" t="e">
        <f t="shared" si="2"/>
        <v>#DIV/0!</v>
      </c>
      <c r="S14" s="18"/>
      <c r="T14" s="18"/>
    </row>
    <row r="15" spans="1:20" ht="71.25" customHeight="1" hidden="1">
      <c r="A15" s="102">
        <v>2</v>
      </c>
      <c r="B15" s="20" t="s">
        <v>37</v>
      </c>
      <c r="C15" s="21">
        <v>2.56</v>
      </c>
      <c r="D15" s="21">
        <v>4.87</v>
      </c>
      <c r="E15" s="21">
        <v>1.92</v>
      </c>
      <c r="F15" s="21">
        <v>4.68</v>
      </c>
      <c r="G15" s="21">
        <v>0</v>
      </c>
      <c r="H15" s="21">
        <v>0</v>
      </c>
      <c r="I15" s="21">
        <v>2.16</v>
      </c>
      <c r="J15" s="21">
        <v>8</v>
      </c>
      <c r="K15" s="21">
        <v>3.7</v>
      </c>
      <c r="L15" s="22">
        <v>24</v>
      </c>
      <c r="M15" s="22"/>
      <c r="N15" s="23">
        <v>39022</v>
      </c>
      <c r="O15" s="21">
        <v>4.68</v>
      </c>
      <c r="P15" s="24">
        <v>100</v>
      </c>
      <c r="Q15" s="24">
        <v>100</v>
      </c>
      <c r="R15" s="24">
        <v>100</v>
      </c>
      <c r="S15" s="18"/>
      <c r="T15" s="18"/>
    </row>
    <row r="16" spans="1:20" ht="22.5" hidden="1">
      <c r="A16" s="102">
        <v>8</v>
      </c>
      <c r="B16" s="20" t="s">
        <v>38</v>
      </c>
      <c r="C16" s="21">
        <v>10.5</v>
      </c>
      <c r="D16" s="21">
        <v>5.1</v>
      </c>
      <c r="E16" s="21">
        <v>0</v>
      </c>
      <c r="F16" s="21">
        <v>0</v>
      </c>
      <c r="G16" s="21">
        <v>0</v>
      </c>
      <c r="H16" s="21">
        <v>0</v>
      </c>
      <c r="I16" s="21">
        <v>1.43</v>
      </c>
      <c r="J16" s="21">
        <v>0</v>
      </c>
      <c r="K16" s="21">
        <v>0</v>
      </c>
      <c r="L16" s="22">
        <v>24</v>
      </c>
      <c r="M16" s="22"/>
      <c r="N16" s="23">
        <v>38626</v>
      </c>
      <c r="O16" s="21">
        <v>3.35</v>
      </c>
      <c r="P16" s="24">
        <f t="shared" si="0"/>
        <v>13.61904761904762</v>
      </c>
      <c r="Q16" s="24">
        <f t="shared" si="1"/>
        <v>65.68627450980394</v>
      </c>
      <c r="R16" s="24">
        <f t="shared" si="2"/>
        <v>39.65266106442578</v>
      </c>
      <c r="S16" s="18"/>
      <c r="T16" s="18"/>
    </row>
    <row r="17" spans="1:20" ht="54.75">
      <c r="A17" s="51">
        <v>1</v>
      </c>
      <c r="B17" s="52" t="s">
        <v>55</v>
      </c>
      <c r="C17" s="53">
        <v>5.38</v>
      </c>
      <c r="D17" s="53">
        <v>5.38</v>
      </c>
      <c r="E17" s="53">
        <v>6.6</v>
      </c>
      <c r="F17" s="53">
        <v>6.6</v>
      </c>
      <c r="G17" s="53">
        <v>0.42</v>
      </c>
      <c r="H17" s="53">
        <v>2.31</v>
      </c>
      <c r="I17" s="54">
        <v>8.42</v>
      </c>
      <c r="J17" s="54">
        <v>45.47</v>
      </c>
      <c r="K17" s="54">
        <v>5.4</v>
      </c>
      <c r="L17" s="55">
        <v>24</v>
      </c>
      <c r="M17" s="56">
        <v>43739</v>
      </c>
      <c r="N17" s="56" t="s">
        <v>114</v>
      </c>
      <c r="O17" s="53">
        <v>10.69</v>
      </c>
      <c r="P17" s="55">
        <f aca="true" t="shared" si="3" ref="P17:P33">I17/1.2/C17*100</f>
        <v>130.42131350681535</v>
      </c>
      <c r="Q17" s="57">
        <f>(F17+H17)/D17*100</f>
        <v>165.61338289962825</v>
      </c>
      <c r="R17" s="55">
        <f>(Q17+P17)/2</f>
        <v>148.0173482032218</v>
      </c>
      <c r="S17" s="58"/>
      <c r="T17" s="58"/>
    </row>
    <row r="18" spans="1:20" ht="54.75">
      <c r="A18" s="51">
        <v>2</v>
      </c>
      <c r="B18" s="52" t="s">
        <v>61</v>
      </c>
      <c r="C18" s="59">
        <v>11.028</v>
      </c>
      <c r="D18" s="59">
        <v>11.028</v>
      </c>
      <c r="E18" s="59">
        <v>8.395</v>
      </c>
      <c r="F18" s="59">
        <v>8.441</v>
      </c>
      <c r="G18" s="59">
        <v>0.21</v>
      </c>
      <c r="H18" s="59">
        <v>4.221</v>
      </c>
      <c r="I18" s="66">
        <v>10.325</v>
      </c>
      <c r="J18" s="53">
        <v>58.855</v>
      </c>
      <c r="K18" s="59">
        <v>5.7</v>
      </c>
      <c r="L18" s="55">
        <v>24</v>
      </c>
      <c r="M18" s="56">
        <v>43862</v>
      </c>
      <c r="N18" s="60" t="s">
        <v>125</v>
      </c>
      <c r="O18" s="51">
        <v>15.192</v>
      </c>
      <c r="P18" s="55">
        <f t="shared" si="3"/>
        <v>78.021097811631</v>
      </c>
      <c r="Q18" s="57">
        <f>(F18+H18)/D18*100</f>
        <v>114.81682988755895</v>
      </c>
      <c r="R18" s="55">
        <f aca="true" t="shared" si="4" ref="R18:R33">(Q18+P18)/2</f>
        <v>96.41896384959497</v>
      </c>
      <c r="S18" s="58"/>
      <c r="T18" s="58"/>
    </row>
    <row r="19" spans="1:20" ht="54.75">
      <c r="A19" s="51">
        <v>3</v>
      </c>
      <c r="B19" s="52" t="s">
        <v>47</v>
      </c>
      <c r="C19" s="61">
        <v>9.02</v>
      </c>
      <c r="D19" s="61">
        <v>9.02</v>
      </c>
      <c r="E19" s="62">
        <v>9.85</v>
      </c>
      <c r="F19" s="61">
        <v>9.85</v>
      </c>
      <c r="G19" s="62">
        <v>0</v>
      </c>
      <c r="H19" s="62">
        <v>0</v>
      </c>
      <c r="I19" s="61">
        <v>11.82</v>
      </c>
      <c r="J19" s="62">
        <v>79.51</v>
      </c>
      <c r="K19" s="62">
        <v>6.7</v>
      </c>
      <c r="L19" s="62">
        <v>24</v>
      </c>
      <c r="M19" s="56">
        <v>43952</v>
      </c>
      <c r="N19" s="92" t="s">
        <v>121</v>
      </c>
      <c r="O19" s="61">
        <v>11.82</v>
      </c>
      <c r="P19" s="55">
        <f t="shared" si="3"/>
        <v>109.2017738359202</v>
      </c>
      <c r="Q19" s="57">
        <f>(F19+H19)/D19*100</f>
        <v>109.20177383592018</v>
      </c>
      <c r="R19" s="55">
        <f t="shared" si="4"/>
        <v>109.20177383592019</v>
      </c>
      <c r="S19" s="58"/>
      <c r="T19" s="58"/>
    </row>
    <row r="20" spans="1:20" ht="58.5" customHeight="1">
      <c r="A20" s="51">
        <v>4</v>
      </c>
      <c r="B20" s="52" t="s">
        <v>56</v>
      </c>
      <c r="C20" s="61">
        <v>6.44</v>
      </c>
      <c r="D20" s="61">
        <v>6.44</v>
      </c>
      <c r="E20" s="61">
        <v>6.47</v>
      </c>
      <c r="F20" s="61">
        <v>6.47</v>
      </c>
      <c r="G20" s="63">
        <v>0</v>
      </c>
      <c r="H20" s="63">
        <v>0</v>
      </c>
      <c r="I20" s="61">
        <v>7.76</v>
      </c>
      <c r="J20" s="61">
        <v>49.54</v>
      </c>
      <c r="K20" s="61">
        <v>0</v>
      </c>
      <c r="L20" s="55">
        <v>24</v>
      </c>
      <c r="M20" s="60">
        <v>43419</v>
      </c>
      <c r="N20" s="56" t="s">
        <v>94</v>
      </c>
      <c r="O20" s="61">
        <v>7.76</v>
      </c>
      <c r="P20" s="55">
        <f t="shared" si="3"/>
        <v>100.41407867494823</v>
      </c>
      <c r="Q20" s="57">
        <f>(F20+H20)/D20*100</f>
        <v>100.46583850931677</v>
      </c>
      <c r="R20" s="55">
        <f t="shared" si="4"/>
        <v>100.4399585921325</v>
      </c>
      <c r="S20" s="58"/>
      <c r="T20" s="58"/>
    </row>
    <row r="21" spans="1:20" ht="54.75">
      <c r="A21" s="51">
        <v>5</v>
      </c>
      <c r="B21" s="73" t="s">
        <v>79</v>
      </c>
      <c r="C21" s="100">
        <v>7.66</v>
      </c>
      <c r="D21" s="100">
        <v>7.66</v>
      </c>
      <c r="E21" s="100">
        <v>5.71</v>
      </c>
      <c r="F21" s="100">
        <v>5.34</v>
      </c>
      <c r="G21" s="100">
        <v>0.72</v>
      </c>
      <c r="H21" s="100">
        <v>0.73</v>
      </c>
      <c r="I21" s="100">
        <v>11.38</v>
      </c>
      <c r="J21" s="100">
        <v>86.49</v>
      </c>
      <c r="K21" s="100">
        <v>7.6</v>
      </c>
      <c r="L21" s="100">
        <v>24</v>
      </c>
      <c r="M21" s="101">
        <v>43617</v>
      </c>
      <c r="N21" s="93" t="s">
        <v>105</v>
      </c>
      <c r="O21" s="66">
        <v>10.79</v>
      </c>
      <c r="P21" s="55">
        <f t="shared" si="3"/>
        <v>123.80330722367276</v>
      </c>
      <c r="Q21" s="57">
        <v>100</v>
      </c>
      <c r="R21" s="55">
        <f t="shared" si="4"/>
        <v>111.90165361183638</v>
      </c>
      <c r="S21" s="58"/>
      <c r="T21" s="58"/>
    </row>
    <row r="22" spans="1:20" ht="86.25" customHeight="1">
      <c r="A22" s="51">
        <v>6</v>
      </c>
      <c r="B22" s="52" t="s">
        <v>54</v>
      </c>
      <c r="C22" s="64">
        <v>10.53</v>
      </c>
      <c r="D22" s="64">
        <v>8.8</v>
      </c>
      <c r="E22" s="64">
        <v>8.8</v>
      </c>
      <c r="F22" s="64">
        <v>0</v>
      </c>
      <c r="G22" s="64">
        <v>0</v>
      </c>
      <c r="H22" s="64">
        <v>0</v>
      </c>
      <c r="I22" s="64">
        <v>10.56</v>
      </c>
      <c r="J22" s="64">
        <v>48.15</v>
      </c>
      <c r="K22" s="64">
        <v>4.56</v>
      </c>
      <c r="L22" s="64">
        <v>24</v>
      </c>
      <c r="M22" s="56">
        <v>43570</v>
      </c>
      <c r="N22" s="60" t="s">
        <v>106</v>
      </c>
      <c r="O22" s="53">
        <v>10.56</v>
      </c>
      <c r="P22" s="55">
        <f t="shared" si="3"/>
        <v>83.57075023741692</v>
      </c>
      <c r="Q22" s="55">
        <v>80.5</v>
      </c>
      <c r="R22" s="55">
        <f t="shared" si="4"/>
        <v>82.03537511870846</v>
      </c>
      <c r="S22" s="58"/>
      <c r="T22" s="58"/>
    </row>
    <row r="23" spans="1:20" ht="54.75" thickBot="1">
      <c r="A23" s="64">
        <v>7</v>
      </c>
      <c r="B23" s="52" t="s">
        <v>48</v>
      </c>
      <c r="C23" s="65">
        <v>12.13</v>
      </c>
      <c r="D23" s="65">
        <v>12.13</v>
      </c>
      <c r="E23" s="66">
        <v>11.84</v>
      </c>
      <c r="F23" s="66">
        <v>11.84</v>
      </c>
      <c r="G23" s="66">
        <v>1.16</v>
      </c>
      <c r="H23" s="67">
        <v>7.16</v>
      </c>
      <c r="I23" s="65">
        <v>15.6</v>
      </c>
      <c r="J23" s="66">
        <v>88.92</v>
      </c>
      <c r="K23" s="65">
        <v>5.7</v>
      </c>
      <c r="L23" s="66">
        <v>24</v>
      </c>
      <c r="M23" s="68">
        <v>43466</v>
      </c>
      <c r="N23" s="51" t="s">
        <v>98</v>
      </c>
      <c r="O23" s="53">
        <v>22.8</v>
      </c>
      <c r="P23" s="55">
        <f t="shared" si="3"/>
        <v>107.17230008244023</v>
      </c>
      <c r="Q23" s="55">
        <v>100</v>
      </c>
      <c r="R23" s="55">
        <f t="shared" si="4"/>
        <v>103.58615004122012</v>
      </c>
      <c r="S23" s="58"/>
      <c r="T23" s="58"/>
    </row>
    <row r="24" spans="1:20" ht="54.75">
      <c r="A24" s="64">
        <v>8</v>
      </c>
      <c r="B24" s="52" t="s">
        <v>57</v>
      </c>
      <c r="C24" s="53">
        <v>11.54</v>
      </c>
      <c r="D24" s="53">
        <v>11.54</v>
      </c>
      <c r="E24" s="53">
        <v>0</v>
      </c>
      <c r="F24" s="53">
        <v>0</v>
      </c>
      <c r="G24" s="55">
        <v>0</v>
      </c>
      <c r="H24" s="55">
        <v>0</v>
      </c>
      <c r="I24" s="54">
        <v>10</v>
      </c>
      <c r="J24" s="54">
        <v>40</v>
      </c>
      <c r="K24" s="54">
        <v>4</v>
      </c>
      <c r="L24" s="55">
        <v>24</v>
      </c>
      <c r="M24" s="56">
        <v>42838</v>
      </c>
      <c r="N24" s="56" t="s">
        <v>90</v>
      </c>
      <c r="O24" s="53">
        <v>28.98</v>
      </c>
      <c r="P24" s="55">
        <f t="shared" si="3"/>
        <v>72.21259387637204</v>
      </c>
      <c r="Q24" s="55">
        <v>100</v>
      </c>
      <c r="R24" s="55">
        <f t="shared" si="4"/>
        <v>86.10629693818602</v>
      </c>
      <c r="S24" s="58"/>
      <c r="T24" s="58"/>
    </row>
    <row r="25" spans="1:20" ht="54.75">
      <c r="A25" s="64">
        <v>9</v>
      </c>
      <c r="B25" s="52" t="s">
        <v>58</v>
      </c>
      <c r="C25" s="69">
        <v>6.16</v>
      </c>
      <c r="D25" s="69">
        <v>9.1</v>
      </c>
      <c r="E25" s="69">
        <v>9.7</v>
      </c>
      <c r="F25" s="70">
        <v>14.13</v>
      </c>
      <c r="G25" s="51">
        <v>0</v>
      </c>
      <c r="H25" s="51">
        <v>0</v>
      </c>
      <c r="I25" s="69">
        <v>16.3</v>
      </c>
      <c r="J25" s="69" t="s">
        <v>59</v>
      </c>
      <c r="K25" s="70" t="s">
        <v>59</v>
      </c>
      <c r="L25" s="70">
        <v>24</v>
      </c>
      <c r="M25" s="71">
        <v>43231</v>
      </c>
      <c r="N25" s="60" t="s">
        <v>111</v>
      </c>
      <c r="O25" s="51" t="s">
        <v>112</v>
      </c>
      <c r="P25" s="55">
        <v>100</v>
      </c>
      <c r="Q25" s="55">
        <v>100</v>
      </c>
      <c r="R25" s="55">
        <f t="shared" si="4"/>
        <v>100</v>
      </c>
      <c r="S25" s="58"/>
      <c r="T25" s="58"/>
    </row>
    <row r="26" spans="1:20" ht="53.25" customHeight="1">
      <c r="A26" s="64">
        <v>10</v>
      </c>
      <c r="B26" s="72" t="s">
        <v>51</v>
      </c>
      <c r="C26" s="54" t="s">
        <v>85</v>
      </c>
      <c r="D26" s="54">
        <v>6.43</v>
      </c>
      <c r="E26" s="104" t="s">
        <v>86</v>
      </c>
      <c r="F26" s="51">
        <v>7.15</v>
      </c>
      <c r="G26" s="51">
        <v>0</v>
      </c>
      <c r="H26" s="51">
        <v>0</v>
      </c>
      <c r="I26" s="51">
        <v>12.228</v>
      </c>
      <c r="J26" s="120">
        <v>44</v>
      </c>
      <c r="K26" s="54" t="s">
        <v>59</v>
      </c>
      <c r="L26" s="53">
        <v>24</v>
      </c>
      <c r="M26" s="60">
        <v>43866</v>
      </c>
      <c r="N26" s="60" t="s">
        <v>117</v>
      </c>
      <c r="O26" s="54">
        <v>12.23</v>
      </c>
      <c r="P26" s="55">
        <v>99.9</v>
      </c>
      <c r="Q26" s="55">
        <f>O26/1.2/D26*100</f>
        <v>158.50181441161226</v>
      </c>
      <c r="R26" s="57">
        <v>99.7</v>
      </c>
      <c r="S26" s="58"/>
      <c r="T26" s="58"/>
    </row>
    <row r="27" spans="1:20" ht="59.25" customHeight="1">
      <c r="A27" s="64">
        <v>11</v>
      </c>
      <c r="B27" s="73" t="s">
        <v>60</v>
      </c>
      <c r="C27" s="74">
        <v>18.15</v>
      </c>
      <c r="D27" s="74">
        <v>18.15</v>
      </c>
      <c r="E27" s="74">
        <v>12.32</v>
      </c>
      <c r="F27" s="74">
        <v>12.32</v>
      </c>
      <c r="G27" s="74" t="s">
        <v>59</v>
      </c>
      <c r="H27" s="74">
        <v>5.58</v>
      </c>
      <c r="I27" s="74">
        <v>14.96</v>
      </c>
      <c r="J27" s="74">
        <v>68.36</v>
      </c>
      <c r="K27" s="74">
        <v>4.6</v>
      </c>
      <c r="L27" s="74">
        <v>24</v>
      </c>
      <c r="M27" s="93">
        <v>43252</v>
      </c>
      <c r="N27" s="74" t="s">
        <v>97</v>
      </c>
      <c r="O27" s="75">
        <v>23.53</v>
      </c>
      <c r="P27" s="76">
        <f t="shared" si="3"/>
        <v>68.6868686868687</v>
      </c>
      <c r="Q27" s="76">
        <f>O27/1.2/D27*100</f>
        <v>108.03489439853078</v>
      </c>
      <c r="R27" s="76">
        <f t="shared" si="4"/>
        <v>88.36088154269974</v>
      </c>
      <c r="S27" s="58"/>
      <c r="T27" s="58"/>
    </row>
    <row r="28" spans="1:20" ht="54.75">
      <c r="A28" s="64">
        <v>12</v>
      </c>
      <c r="B28" s="72" t="s">
        <v>49</v>
      </c>
      <c r="C28" s="77">
        <v>6.62</v>
      </c>
      <c r="D28" s="77">
        <v>6.57</v>
      </c>
      <c r="E28" s="77">
        <v>6.32</v>
      </c>
      <c r="F28" s="77">
        <v>6.32</v>
      </c>
      <c r="G28" s="77" t="s">
        <v>59</v>
      </c>
      <c r="H28" s="77" t="s">
        <v>59</v>
      </c>
      <c r="I28" s="77">
        <v>8.1</v>
      </c>
      <c r="J28" s="77">
        <v>36.96</v>
      </c>
      <c r="K28" s="77" t="s">
        <v>104</v>
      </c>
      <c r="L28" s="78">
        <v>24</v>
      </c>
      <c r="M28" s="56" t="s">
        <v>118</v>
      </c>
      <c r="N28" s="56" t="s">
        <v>119</v>
      </c>
      <c r="O28" s="53">
        <v>8.1</v>
      </c>
      <c r="P28" s="55">
        <f t="shared" si="3"/>
        <v>101.96374622356494</v>
      </c>
      <c r="Q28" s="55">
        <f>O28/1.2/D28*100</f>
        <v>102.73972602739725</v>
      </c>
      <c r="R28" s="55">
        <f t="shared" si="4"/>
        <v>102.3517361254811</v>
      </c>
      <c r="S28" s="58"/>
      <c r="T28" s="58"/>
    </row>
    <row r="29" spans="1:20" ht="63" customHeight="1">
      <c r="A29" s="64">
        <v>13</v>
      </c>
      <c r="B29" s="72" t="s">
        <v>52</v>
      </c>
      <c r="C29" s="64">
        <v>9.58</v>
      </c>
      <c r="D29" s="64">
        <v>15.42</v>
      </c>
      <c r="E29" s="64">
        <v>0</v>
      </c>
      <c r="F29" s="64">
        <v>0</v>
      </c>
      <c r="G29" s="64">
        <v>0</v>
      </c>
      <c r="H29" s="64">
        <v>0</v>
      </c>
      <c r="I29" s="64">
        <v>11.5</v>
      </c>
      <c r="J29" s="64" t="s">
        <v>59</v>
      </c>
      <c r="K29" s="64">
        <v>6.3</v>
      </c>
      <c r="L29" s="64">
        <v>24</v>
      </c>
      <c r="M29" s="56">
        <v>43922</v>
      </c>
      <c r="N29" s="60" t="s">
        <v>122</v>
      </c>
      <c r="O29" s="64">
        <v>18.5</v>
      </c>
      <c r="P29" s="55">
        <v>100</v>
      </c>
      <c r="Q29" s="55">
        <v>100</v>
      </c>
      <c r="R29" s="55">
        <f t="shared" si="4"/>
        <v>100</v>
      </c>
      <c r="S29" s="58"/>
      <c r="T29" s="58"/>
    </row>
    <row r="30" spans="1:20" ht="56.25" customHeight="1">
      <c r="A30" s="64">
        <v>14</v>
      </c>
      <c r="B30" s="72" t="s">
        <v>63</v>
      </c>
      <c r="C30" s="53">
        <v>6.46</v>
      </c>
      <c r="D30" s="53">
        <v>6.83</v>
      </c>
      <c r="E30" s="53">
        <v>0</v>
      </c>
      <c r="F30" s="53">
        <v>0</v>
      </c>
      <c r="G30" s="55">
        <v>0</v>
      </c>
      <c r="H30" s="55">
        <v>0</v>
      </c>
      <c r="I30" s="54">
        <v>7.75</v>
      </c>
      <c r="J30" s="54" t="s">
        <v>116</v>
      </c>
      <c r="K30" s="54" t="s">
        <v>59</v>
      </c>
      <c r="L30" s="55">
        <v>24</v>
      </c>
      <c r="M30" s="56">
        <v>43557</v>
      </c>
      <c r="N30" s="56" t="s">
        <v>115</v>
      </c>
      <c r="O30" s="53">
        <v>8.19</v>
      </c>
      <c r="P30" s="55">
        <f t="shared" si="3"/>
        <v>99.97420020639835</v>
      </c>
      <c r="Q30" s="55">
        <f>O30/1.2/D30*100</f>
        <v>99.9267935578331</v>
      </c>
      <c r="R30" s="55">
        <f t="shared" si="4"/>
        <v>99.95049688211571</v>
      </c>
      <c r="S30" s="58"/>
      <c r="T30" s="58"/>
    </row>
    <row r="31" spans="1:20" ht="54.75">
      <c r="A31" s="64">
        <v>15</v>
      </c>
      <c r="B31" s="72" t="s">
        <v>83</v>
      </c>
      <c r="C31" s="53">
        <v>21.15</v>
      </c>
      <c r="D31" s="53">
        <v>26.38</v>
      </c>
      <c r="E31" s="53">
        <v>12.73</v>
      </c>
      <c r="F31" s="53">
        <v>21.87</v>
      </c>
      <c r="G31" s="55">
        <v>0</v>
      </c>
      <c r="H31" s="55">
        <v>0</v>
      </c>
      <c r="I31" s="53">
        <v>15.28</v>
      </c>
      <c r="J31" s="53">
        <v>56.54</v>
      </c>
      <c r="K31" s="53">
        <v>3.7</v>
      </c>
      <c r="L31" s="55">
        <v>24</v>
      </c>
      <c r="M31" s="56">
        <v>43466</v>
      </c>
      <c r="N31" s="56" t="s">
        <v>101</v>
      </c>
      <c r="O31" s="53">
        <v>25.26</v>
      </c>
      <c r="P31" s="55">
        <f t="shared" si="3"/>
        <v>60.20488573680063</v>
      </c>
      <c r="Q31" s="55">
        <f>O31/1.2/D31*100</f>
        <v>79.79529946929492</v>
      </c>
      <c r="R31" s="55">
        <f t="shared" si="4"/>
        <v>70.00009260304778</v>
      </c>
      <c r="S31" s="58"/>
      <c r="T31" s="58"/>
    </row>
    <row r="32" spans="1:20" ht="54.75">
      <c r="A32" s="64">
        <v>16</v>
      </c>
      <c r="B32" s="52" t="s">
        <v>67</v>
      </c>
      <c r="C32" s="53">
        <v>16.07</v>
      </c>
      <c r="D32" s="53">
        <v>16.07</v>
      </c>
      <c r="E32" s="53">
        <v>0</v>
      </c>
      <c r="F32" s="53">
        <v>0</v>
      </c>
      <c r="G32" s="55">
        <v>0</v>
      </c>
      <c r="H32" s="55">
        <v>0</v>
      </c>
      <c r="I32" s="54">
        <v>11.15</v>
      </c>
      <c r="J32" s="54" t="s">
        <v>59</v>
      </c>
      <c r="K32" s="54" t="s">
        <v>59</v>
      </c>
      <c r="L32" s="55">
        <v>24</v>
      </c>
      <c r="M32" s="56">
        <v>43922</v>
      </c>
      <c r="N32" s="56" t="s">
        <v>124</v>
      </c>
      <c r="O32" s="53">
        <v>13.46</v>
      </c>
      <c r="P32" s="55">
        <f t="shared" si="3"/>
        <v>57.81995436631405</v>
      </c>
      <c r="Q32" s="55">
        <v>64</v>
      </c>
      <c r="R32" s="55">
        <v>47</v>
      </c>
      <c r="S32" s="58"/>
      <c r="T32" s="58"/>
    </row>
    <row r="33" spans="1:20" ht="54.75">
      <c r="A33" s="64">
        <v>17</v>
      </c>
      <c r="B33" s="72" t="s">
        <v>81</v>
      </c>
      <c r="C33" s="66">
        <v>6.84</v>
      </c>
      <c r="D33" s="66">
        <v>5.3</v>
      </c>
      <c r="E33" s="66">
        <v>5.3</v>
      </c>
      <c r="F33" s="66">
        <v>0.248</v>
      </c>
      <c r="G33" s="66">
        <v>0.2477</v>
      </c>
      <c r="H33" s="66">
        <v>0.2477</v>
      </c>
      <c r="I33" s="66">
        <v>10.71</v>
      </c>
      <c r="J33" s="65">
        <v>54.2</v>
      </c>
      <c r="K33" s="66"/>
      <c r="L33" s="66">
        <v>24</v>
      </c>
      <c r="M33" s="93">
        <v>43556</v>
      </c>
      <c r="N33" s="66" t="s">
        <v>100</v>
      </c>
      <c r="O33" s="66">
        <v>10.71</v>
      </c>
      <c r="P33" s="55">
        <f t="shared" si="3"/>
        <v>130.4824561403509</v>
      </c>
      <c r="Q33" s="63">
        <f>O33/D33*100</f>
        <v>202.07547169811323</v>
      </c>
      <c r="R33" s="55">
        <f t="shared" si="4"/>
        <v>166.27896391923207</v>
      </c>
      <c r="S33" s="58"/>
      <c r="T33" s="58"/>
    </row>
    <row r="34" spans="1:20" ht="46.5" customHeight="1">
      <c r="A34" s="79"/>
      <c r="B34" s="83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84"/>
      <c r="P34" s="81"/>
      <c r="Q34" s="82"/>
      <c r="R34" s="81"/>
      <c r="S34" s="58"/>
      <c r="T34" s="58"/>
    </row>
    <row r="35" spans="1:20" ht="75.75" customHeight="1">
      <c r="A35" s="137" t="s">
        <v>75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9"/>
    </row>
    <row r="36" spans="1:18" ht="18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ht="18">
      <c r="T37" s="11"/>
    </row>
  </sheetData>
  <sheetProtection/>
  <mergeCells count="22">
    <mergeCell ref="P4:R4"/>
    <mergeCell ref="J6:J7"/>
    <mergeCell ref="O5:O7"/>
    <mergeCell ref="I5:N5"/>
    <mergeCell ref="A35:T35"/>
    <mergeCell ref="C4:D6"/>
    <mergeCell ref="E4:H5"/>
    <mergeCell ref="N6:N7"/>
    <mergeCell ref="B4:B7"/>
    <mergeCell ref="A4:A7"/>
    <mergeCell ref="E6:F6"/>
    <mergeCell ref="M6:M7"/>
    <mergeCell ref="R5:R7"/>
    <mergeCell ref="P5:P7"/>
    <mergeCell ref="O1:R1"/>
    <mergeCell ref="B2:R2"/>
    <mergeCell ref="Q5:Q7"/>
    <mergeCell ref="I6:I7"/>
    <mergeCell ref="L6:L7"/>
    <mergeCell ref="I4:O4"/>
    <mergeCell ref="K6:K7"/>
    <mergeCell ref="G6:H6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view="pageBreakPreview" zoomScale="75" zoomScaleNormal="75" zoomScaleSheetLayoutView="75" zoomScalePageLayoutView="0" workbookViewId="0" topLeftCell="A2">
      <selection activeCell="G7" sqref="G7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4.2812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144"/>
      <c r="N1" s="144"/>
      <c r="O1" s="144"/>
      <c r="P1" s="144"/>
    </row>
    <row r="2" spans="2:20" ht="43.5" customHeight="1">
      <c r="B2" s="148" t="s">
        <v>128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145"/>
      <c r="B4" s="145" t="s">
        <v>0</v>
      </c>
      <c r="C4" s="145" t="s">
        <v>1</v>
      </c>
      <c r="D4" s="145"/>
      <c r="E4" s="145" t="s">
        <v>2</v>
      </c>
      <c r="F4" s="145"/>
      <c r="G4" s="145"/>
      <c r="H4" s="145"/>
      <c r="I4" s="150" t="s">
        <v>3</v>
      </c>
      <c r="J4" s="150"/>
      <c r="K4" s="150"/>
      <c r="L4" s="150"/>
      <c r="M4" s="150"/>
      <c r="N4" s="145" t="s">
        <v>4</v>
      </c>
      <c r="O4" s="145"/>
      <c r="P4" s="145"/>
    </row>
    <row r="5" spans="1:16" ht="30" customHeight="1">
      <c r="A5" s="145"/>
      <c r="B5" s="145"/>
      <c r="C5" s="145"/>
      <c r="D5" s="145"/>
      <c r="E5" s="145"/>
      <c r="F5" s="145"/>
      <c r="G5" s="145"/>
      <c r="H5" s="145"/>
      <c r="I5" s="145" t="s">
        <v>5</v>
      </c>
      <c r="J5" s="145"/>
      <c r="K5" s="145"/>
      <c r="L5" s="145"/>
      <c r="M5" s="146" t="s">
        <v>6</v>
      </c>
      <c r="N5" s="146" t="s">
        <v>7</v>
      </c>
      <c r="O5" s="146" t="s">
        <v>8</v>
      </c>
      <c r="P5" s="146" t="s">
        <v>9</v>
      </c>
    </row>
    <row r="6" spans="1:16" ht="44.25" customHeight="1">
      <c r="A6" s="145"/>
      <c r="B6" s="145"/>
      <c r="C6" s="145"/>
      <c r="D6" s="145"/>
      <c r="E6" s="145" t="s">
        <v>10</v>
      </c>
      <c r="F6" s="145"/>
      <c r="G6" s="145" t="s">
        <v>11</v>
      </c>
      <c r="H6" s="145"/>
      <c r="I6" s="146" t="s">
        <v>12</v>
      </c>
      <c r="J6" s="146" t="s">
        <v>13</v>
      </c>
      <c r="K6" s="146" t="s">
        <v>14</v>
      </c>
      <c r="L6" s="151" t="s">
        <v>70</v>
      </c>
      <c r="M6" s="146"/>
      <c r="N6" s="146"/>
      <c r="O6" s="146"/>
      <c r="P6" s="146"/>
    </row>
    <row r="7" spans="1:16" ht="131.25" customHeight="1">
      <c r="A7" s="149"/>
      <c r="B7" s="149"/>
      <c r="C7" s="46" t="s">
        <v>15</v>
      </c>
      <c r="D7" s="46" t="s">
        <v>16</v>
      </c>
      <c r="E7" s="46" t="s">
        <v>15</v>
      </c>
      <c r="F7" s="46" t="s">
        <v>16</v>
      </c>
      <c r="G7" s="46" t="s">
        <v>15</v>
      </c>
      <c r="H7" s="46" t="s">
        <v>16</v>
      </c>
      <c r="I7" s="147"/>
      <c r="J7" s="147"/>
      <c r="K7" s="147"/>
      <c r="L7" s="152"/>
      <c r="M7" s="147"/>
      <c r="N7" s="147"/>
      <c r="O7" s="147"/>
      <c r="P7" s="147"/>
    </row>
    <row r="8" spans="1:16" ht="19.5" customHeight="1">
      <c r="A8" s="12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</row>
    <row r="9" spans="1:16" ht="0.75" customHeight="1">
      <c r="A9" s="25">
        <v>1</v>
      </c>
      <c r="B9" s="26" t="s">
        <v>31</v>
      </c>
      <c r="C9" s="12"/>
      <c r="D9" s="12"/>
      <c r="E9" s="12"/>
      <c r="F9" s="12"/>
      <c r="G9" s="12"/>
      <c r="H9" s="12"/>
      <c r="I9" s="15">
        <v>1.39</v>
      </c>
      <c r="J9" s="12"/>
      <c r="K9" s="12"/>
      <c r="L9" s="13">
        <v>38884</v>
      </c>
      <c r="M9" s="12">
        <v>3.18</v>
      </c>
      <c r="N9" s="12" t="e">
        <f>I9/C9*100</f>
        <v>#DIV/0!</v>
      </c>
      <c r="O9" s="12" t="e">
        <f aca="true" t="shared" si="0" ref="O9:O17">M9/D9*100</f>
        <v>#DIV/0!</v>
      </c>
      <c r="P9" s="12" t="e">
        <f aca="true" t="shared" si="1" ref="P9:P18">(O9+N9)/2</f>
        <v>#DIV/0!</v>
      </c>
    </row>
    <row r="10" spans="1:16" ht="15" hidden="1">
      <c r="A10" s="25">
        <v>2</v>
      </c>
      <c r="B10" s="26" t="s">
        <v>32</v>
      </c>
      <c r="C10" s="12"/>
      <c r="D10" s="12"/>
      <c r="E10" s="12"/>
      <c r="F10" s="12"/>
      <c r="G10" s="12"/>
      <c r="H10" s="12"/>
      <c r="I10" s="15">
        <v>1.2</v>
      </c>
      <c r="J10" s="12"/>
      <c r="K10" s="12"/>
      <c r="L10" s="13">
        <v>38552</v>
      </c>
      <c r="M10" s="12">
        <v>5.35</v>
      </c>
      <c r="N10" s="12" t="e">
        <f>I10/C10*100</f>
        <v>#DIV/0!</v>
      </c>
      <c r="O10" s="12" t="e">
        <f t="shared" si="0"/>
        <v>#DIV/0!</v>
      </c>
      <c r="P10" s="12" t="e">
        <f t="shared" si="1"/>
        <v>#DIV/0!</v>
      </c>
    </row>
    <row r="11" spans="1:16" ht="20.25" customHeight="1" hidden="1">
      <c r="A11" s="25">
        <v>1</v>
      </c>
      <c r="B11" s="26" t="s">
        <v>38</v>
      </c>
      <c r="C11" s="12"/>
      <c r="D11" s="12"/>
      <c r="E11" s="12"/>
      <c r="F11" s="12"/>
      <c r="G11" s="12"/>
      <c r="H11" s="12"/>
      <c r="I11" s="15">
        <v>2.05</v>
      </c>
      <c r="J11" s="12"/>
      <c r="K11" s="12"/>
      <c r="L11" s="13">
        <v>38636</v>
      </c>
      <c r="M11" s="12">
        <v>3.04</v>
      </c>
      <c r="N11" s="16">
        <v>52.9</v>
      </c>
      <c r="O11" s="12">
        <v>68.5</v>
      </c>
      <c r="P11" s="12"/>
    </row>
    <row r="12" spans="1:16" ht="15" hidden="1">
      <c r="A12" s="25">
        <v>4</v>
      </c>
      <c r="B12" s="26" t="s">
        <v>34</v>
      </c>
      <c r="C12" s="12"/>
      <c r="D12" s="12"/>
      <c r="E12" s="12"/>
      <c r="F12" s="12"/>
      <c r="G12" s="12"/>
      <c r="H12" s="12"/>
      <c r="I12" s="15">
        <v>1.3</v>
      </c>
      <c r="J12" s="12"/>
      <c r="K12" s="12"/>
      <c r="L12" s="13">
        <v>38657</v>
      </c>
      <c r="M12" s="12">
        <v>4.85</v>
      </c>
      <c r="N12" s="16" t="e">
        <f aca="true" t="shared" si="2" ref="N12:N19">I12/C12*100</f>
        <v>#DIV/0!</v>
      </c>
      <c r="O12" s="12" t="e">
        <f t="shared" si="0"/>
        <v>#DIV/0!</v>
      </c>
      <c r="P12" s="12" t="e">
        <f t="shared" si="1"/>
        <v>#DIV/0!</v>
      </c>
    </row>
    <row r="13" spans="1:16" ht="15" hidden="1">
      <c r="A13" s="25">
        <v>5</v>
      </c>
      <c r="B13" s="26" t="s">
        <v>35</v>
      </c>
      <c r="C13" s="12"/>
      <c r="D13" s="12"/>
      <c r="E13" s="12"/>
      <c r="F13" s="12"/>
      <c r="G13" s="12"/>
      <c r="H13" s="12"/>
      <c r="I13" s="15">
        <v>2.16</v>
      </c>
      <c r="J13" s="12"/>
      <c r="K13" s="12"/>
      <c r="L13" s="13">
        <v>38991</v>
      </c>
      <c r="M13" s="12">
        <v>4.06</v>
      </c>
      <c r="N13" s="16" t="e">
        <f t="shared" si="2"/>
        <v>#DIV/0!</v>
      </c>
      <c r="O13" s="12" t="e">
        <f t="shared" si="0"/>
        <v>#DIV/0!</v>
      </c>
      <c r="P13" s="12" t="e">
        <f t="shared" si="1"/>
        <v>#DIV/0!</v>
      </c>
    </row>
    <row r="14" spans="1:16" ht="15" hidden="1">
      <c r="A14" s="25">
        <v>2</v>
      </c>
      <c r="B14" s="26" t="s">
        <v>38</v>
      </c>
      <c r="C14" s="12">
        <v>3.31</v>
      </c>
      <c r="D14" s="12">
        <v>3.79</v>
      </c>
      <c r="E14" s="12">
        <v>0</v>
      </c>
      <c r="F14" s="12">
        <v>0</v>
      </c>
      <c r="G14" s="12">
        <v>0</v>
      </c>
      <c r="H14" s="12">
        <v>0</v>
      </c>
      <c r="I14" s="15">
        <v>2.05</v>
      </c>
      <c r="J14" s="12">
        <v>0</v>
      </c>
      <c r="K14" s="12"/>
      <c r="L14" s="13">
        <v>38626</v>
      </c>
      <c r="M14" s="12">
        <v>3.04</v>
      </c>
      <c r="N14" s="16">
        <v>52.9</v>
      </c>
      <c r="O14" s="16">
        <v>68.5</v>
      </c>
      <c r="P14" s="16">
        <v>0</v>
      </c>
    </row>
    <row r="15" spans="1:16" ht="21" customHeight="1" hidden="1">
      <c r="A15" s="25">
        <v>3</v>
      </c>
      <c r="B15" s="26" t="s">
        <v>39</v>
      </c>
      <c r="C15" s="12">
        <v>1.31</v>
      </c>
      <c r="D15" s="12">
        <v>1.31</v>
      </c>
      <c r="E15" s="12">
        <v>1.62</v>
      </c>
      <c r="F15" s="12">
        <v>1.76</v>
      </c>
      <c r="G15" s="12">
        <v>0</v>
      </c>
      <c r="H15" s="12">
        <v>0.4</v>
      </c>
      <c r="I15" s="15">
        <v>1.94</v>
      </c>
      <c r="J15" s="12">
        <v>11.24</v>
      </c>
      <c r="K15" s="12"/>
      <c r="L15" s="13">
        <v>39295</v>
      </c>
      <c r="M15" s="12">
        <v>2.59</v>
      </c>
      <c r="N15" s="16">
        <v>123.7</v>
      </c>
      <c r="O15" s="16">
        <v>134.4</v>
      </c>
      <c r="P15" s="16">
        <v>129</v>
      </c>
    </row>
    <row r="16" spans="1:16" ht="15" hidden="1">
      <c r="A16" s="25">
        <v>8</v>
      </c>
      <c r="B16" s="26" t="s">
        <v>41</v>
      </c>
      <c r="C16" s="12"/>
      <c r="D16" s="12"/>
      <c r="E16" s="12"/>
      <c r="F16" s="12"/>
      <c r="G16" s="12"/>
      <c r="H16" s="12"/>
      <c r="I16" s="15">
        <v>1.21</v>
      </c>
      <c r="J16" s="12"/>
      <c r="K16" s="12"/>
      <c r="L16" s="13">
        <v>38961</v>
      </c>
      <c r="M16" s="12">
        <v>3.43</v>
      </c>
      <c r="N16" s="16" t="e">
        <f t="shared" si="2"/>
        <v>#DIV/0!</v>
      </c>
      <c r="O16" s="12" t="e">
        <f t="shared" si="0"/>
        <v>#DIV/0!</v>
      </c>
      <c r="P16" s="12" t="e">
        <f t="shared" si="1"/>
        <v>#DIV/0!</v>
      </c>
    </row>
    <row r="17" spans="1:16" ht="15" hidden="1">
      <c r="A17" s="25">
        <v>9</v>
      </c>
      <c r="B17" s="26" t="s">
        <v>42</v>
      </c>
      <c r="C17" s="12"/>
      <c r="D17" s="12"/>
      <c r="E17" s="12"/>
      <c r="F17" s="12"/>
      <c r="G17" s="12"/>
      <c r="H17" s="12"/>
      <c r="I17" s="15">
        <v>1.21</v>
      </c>
      <c r="J17" s="12"/>
      <c r="K17" s="12"/>
      <c r="L17" s="13">
        <v>38929</v>
      </c>
      <c r="M17" s="12">
        <v>3.43</v>
      </c>
      <c r="N17" s="16" t="e">
        <f t="shared" si="2"/>
        <v>#DIV/0!</v>
      </c>
      <c r="O17" s="12" t="e">
        <f t="shared" si="0"/>
        <v>#DIV/0!</v>
      </c>
      <c r="P17" s="12" t="e">
        <f t="shared" si="1"/>
        <v>#DIV/0!</v>
      </c>
    </row>
    <row r="18" spans="1:16" ht="15" hidden="1">
      <c r="A18" s="25">
        <v>4</v>
      </c>
      <c r="B18" s="26" t="s">
        <v>40</v>
      </c>
      <c r="C18" s="12">
        <v>1.67</v>
      </c>
      <c r="D18" s="12">
        <v>2.72</v>
      </c>
      <c r="E18" s="12">
        <v>1.67</v>
      </c>
      <c r="F18" s="12">
        <v>2.75</v>
      </c>
      <c r="G18" s="12">
        <v>0</v>
      </c>
      <c r="H18" s="12">
        <v>0</v>
      </c>
      <c r="I18" s="15">
        <v>2</v>
      </c>
      <c r="J18" s="12">
        <v>10.4</v>
      </c>
      <c r="K18" s="12"/>
      <c r="L18" s="13">
        <v>38961</v>
      </c>
      <c r="M18" s="12">
        <v>3.3</v>
      </c>
      <c r="N18" s="16">
        <v>100</v>
      </c>
      <c r="O18" s="12">
        <v>100</v>
      </c>
      <c r="P18" s="12">
        <f t="shared" si="1"/>
        <v>100</v>
      </c>
    </row>
    <row r="19" spans="1:16" ht="15" hidden="1">
      <c r="A19" s="25">
        <v>5</v>
      </c>
      <c r="B19" s="26" t="s">
        <v>43</v>
      </c>
      <c r="C19" s="12">
        <v>5.02</v>
      </c>
      <c r="D19" s="12">
        <v>0</v>
      </c>
      <c r="E19" s="12">
        <v>5.14</v>
      </c>
      <c r="F19" s="12">
        <v>0</v>
      </c>
      <c r="G19" s="12">
        <v>0</v>
      </c>
      <c r="H19" s="12">
        <v>0</v>
      </c>
      <c r="I19" s="15">
        <v>1.2</v>
      </c>
      <c r="J19" s="12">
        <v>6.48</v>
      </c>
      <c r="K19" s="12"/>
      <c r="L19" s="13">
        <v>39190</v>
      </c>
      <c r="M19" s="12">
        <v>4.85</v>
      </c>
      <c r="N19" s="16">
        <f t="shared" si="2"/>
        <v>23.904382470119522</v>
      </c>
      <c r="O19" s="12">
        <v>100</v>
      </c>
      <c r="P19" s="14">
        <f>(O19+N19)/2</f>
        <v>61.95219123505976</v>
      </c>
    </row>
    <row r="20" spans="1:16" ht="42" customHeight="1">
      <c r="A20" s="43">
        <v>1</v>
      </c>
      <c r="B20" s="29" t="s">
        <v>50</v>
      </c>
      <c r="C20" s="44">
        <v>10.61</v>
      </c>
      <c r="D20" s="44">
        <v>10.61</v>
      </c>
      <c r="E20" s="37">
        <v>10.63</v>
      </c>
      <c r="F20" s="44">
        <v>18.07</v>
      </c>
      <c r="G20" s="30">
        <v>0</v>
      </c>
      <c r="H20" s="30">
        <v>0</v>
      </c>
      <c r="I20" s="32">
        <v>12.76</v>
      </c>
      <c r="J20" s="30">
        <v>89.96</v>
      </c>
      <c r="K20" s="33">
        <v>43739</v>
      </c>
      <c r="L20" s="34" t="s">
        <v>114</v>
      </c>
      <c r="M20" s="30">
        <v>21.68</v>
      </c>
      <c r="N20" s="38">
        <f>(E20+G20)/C20*100</f>
        <v>100.1885014137606</v>
      </c>
      <c r="O20" s="35">
        <v>100</v>
      </c>
      <c r="P20" s="35">
        <v>100</v>
      </c>
    </row>
    <row r="21" spans="1:16" ht="48.75" customHeight="1">
      <c r="A21" s="43">
        <v>2</v>
      </c>
      <c r="B21" s="29" t="s">
        <v>61</v>
      </c>
      <c r="C21" s="30">
        <v>11.264</v>
      </c>
      <c r="D21" s="30">
        <v>11.264</v>
      </c>
      <c r="E21" s="30">
        <v>11.42</v>
      </c>
      <c r="F21" s="30">
        <v>11.42</v>
      </c>
      <c r="G21" s="30">
        <v>0.571</v>
      </c>
      <c r="H21" s="30">
        <v>5.7</v>
      </c>
      <c r="I21" s="32">
        <v>14.389</v>
      </c>
      <c r="J21" s="30">
        <v>82.017</v>
      </c>
      <c r="K21" s="34">
        <v>43862</v>
      </c>
      <c r="L21" s="33" t="s">
        <v>126</v>
      </c>
      <c r="M21" s="44">
        <v>20.55</v>
      </c>
      <c r="N21" s="38">
        <f>(E21+G21)/C21*100</f>
        <v>106.45419034090911</v>
      </c>
      <c r="O21" s="38">
        <f>(F21+H21)/D21*100</f>
        <v>151.98863636363637</v>
      </c>
      <c r="P21" s="38">
        <f>7.203/D21*100</f>
        <v>63.94708806818182</v>
      </c>
    </row>
    <row r="22" spans="1:16" ht="45" customHeight="1">
      <c r="A22" s="43">
        <v>3</v>
      </c>
      <c r="B22" s="29" t="s">
        <v>47</v>
      </c>
      <c r="C22" s="48">
        <v>14.54</v>
      </c>
      <c r="D22" s="48">
        <v>14.54</v>
      </c>
      <c r="E22" s="48">
        <v>14.32</v>
      </c>
      <c r="F22" s="48">
        <v>14.32</v>
      </c>
      <c r="G22" s="43">
        <v>0</v>
      </c>
      <c r="H22" s="43">
        <v>0</v>
      </c>
      <c r="I22" s="48">
        <v>17.18</v>
      </c>
      <c r="J22" s="48">
        <v>115.28</v>
      </c>
      <c r="K22" s="34">
        <v>43952</v>
      </c>
      <c r="L22" s="86" t="s">
        <v>120</v>
      </c>
      <c r="M22" s="48">
        <v>17.18</v>
      </c>
      <c r="N22" s="38">
        <f>(E22+G22)/C22*100</f>
        <v>98.48693259972491</v>
      </c>
      <c r="O22" s="38">
        <f>(F22+H22)/D22*100</f>
        <v>98.48693259972491</v>
      </c>
      <c r="P22" s="35">
        <f>(O22+N22)/2</f>
        <v>98.48693259972491</v>
      </c>
    </row>
    <row r="23" spans="1:16" ht="32.25">
      <c r="A23" s="43">
        <v>4</v>
      </c>
      <c r="B23" s="29" t="s">
        <v>53</v>
      </c>
      <c r="C23" s="48">
        <v>10.31</v>
      </c>
      <c r="D23" s="48">
        <v>10.31</v>
      </c>
      <c r="E23" s="48">
        <v>10.32</v>
      </c>
      <c r="F23" s="48">
        <v>10.32</v>
      </c>
      <c r="G23" s="87">
        <v>0</v>
      </c>
      <c r="H23" s="87">
        <v>0</v>
      </c>
      <c r="I23" s="87">
        <v>12.38</v>
      </c>
      <c r="J23" s="87">
        <v>79.03</v>
      </c>
      <c r="K23" s="88">
        <v>43419</v>
      </c>
      <c r="L23" s="34" t="s">
        <v>95</v>
      </c>
      <c r="M23" s="87">
        <v>12.38</v>
      </c>
      <c r="N23" s="36">
        <f aca="true" t="shared" si="3" ref="N23:N34">I23/1.2/C23*100</f>
        <v>100.06466214031687</v>
      </c>
      <c r="O23" s="38">
        <f>(F23+H23)/D23*100</f>
        <v>100.09699321047528</v>
      </c>
      <c r="P23" s="35">
        <f>(O23+N23)/2</f>
        <v>100.08082767539608</v>
      </c>
    </row>
    <row r="24" spans="1:16" ht="48" customHeight="1">
      <c r="A24" s="30">
        <v>5</v>
      </c>
      <c r="B24" s="94" t="s">
        <v>79</v>
      </c>
      <c r="C24" s="95">
        <v>16.82</v>
      </c>
      <c r="D24" s="95">
        <v>16.82</v>
      </c>
      <c r="E24" s="96">
        <v>10.7</v>
      </c>
      <c r="F24" s="96">
        <v>10.26</v>
      </c>
      <c r="G24" s="96">
        <v>1.99</v>
      </c>
      <c r="H24" s="96">
        <v>2.02</v>
      </c>
      <c r="I24" s="96">
        <v>17.34</v>
      </c>
      <c r="J24" s="96">
        <v>131.79</v>
      </c>
      <c r="K24" s="97">
        <v>43617</v>
      </c>
      <c r="L24" s="97" t="s">
        <v>105</v>
      </c>
      <c r="M24" s="96">
        <v>16.61</v>
      </c>
      <c r="N24" s="36">
        <f t="shared" si="3"/>
        <v>85.90963139120096</v>
      </c>
      <c r="O24" s="36">
        <v>103.4</v>
      </c>
      <c r="P24" s="35">
        <v>93.2</v>
      </c>
    </row>
    <row r="25" spans="1:16" ht="42.75" customHeight="1">
      <c r="A25" s="30">
        <v>6</v>
      </c>
      <c r="B25" s="29" t="s">
        <v>48</v>
      </c>
      <c r="C25" s="107">
        <v>28.37</v>
      </c>
      <c r="D25" s="108">
        <v>28.37</v>
      </c>
      <c r="E25" s="108">
        <v>13.13</v>
      </c>
      <c r="F25" s="121">
        <v>13.13</v>
      </c>
      <c r="G25" s="108">
        <v>1.04</v>
      </c>
      <c r="H25" s="109">
        <v>8.37</v>
      </c>
      <c r="I25" s="110">
        <v>17</v>
      </c>
      <c r="J25" s="108">
        <v>96.9</v>
      </c>
      <c r="K25" s="111">
        <v>43466</v>
      </c>
      <c r="L25" s="112" t="s">
        <v>98</v>
      </c>
      <c r="M25" s="113">
        <v>25.8</v>
      </c>
      <c r="N25" s="114">
        <f t="shared" si="3"/>
        <v>49.93537774644578</v>
      </c>
      <c r="O25" s="36">
        <f>M25/1.2/D25*100</f>
        <v>75.78427916813536</v>
      </c>
      <c r="P25" s="48">
        <v>100</v>
      </c>
    </row>
    <row r="26" spans="1:18" ht="35.25" customHeight="1">
      <c r="A26" s="30">
        <v>7</v>
      </c>
      <c r="B26" s="105" t="s">
        <v>51</v>
      </c>
      <c r="C26" s="17" t="s">
        <v>87</v>
      </c>
      <c r="D26" s="17">
        <v>6.13</v>
      </c>
      <c r="E26" s="118" t="s">
        <v>88</v>
      </c>
      <c r="F26" s="118">
        <v>6.88</v>
      </c>
      <c r="G26" s="118">
        <v>0</v>
      </c>
      <c r="H26" s="118">
        <v>0</v>
      </c>
      <c r="I26" s="119">
        <v>12.588</v>
      </c>
      <c r="J26" s="122">
        <v>45.3</v>
      </c>
      <c r="K26" s="13">
        <v>43866</v>
      </c>
      <c r="L26" s="13" t="s">
        <v>117</v>
      </c>
      <c r="M26" s="123">
        <v>12.58</v>
      </c>
      <c r="N26" s="124">
        <v>100</v>
      </c>
      <c r="O26" s="106">
        <v>100</v>
      </c>
      <c r="P26" s="49">
        <v>100</v>
      </c>
      <c r="Q26" s="27"/>
      <c r="R26" s="27"/>
    </row>
    <row r="27" spans="1:16" ht="41.25" customHeight="1">
      <c r="A27" s="30">
        <v>8</v>
      </c>
      <c r="B27" s="50" t="s">
        <v>58</v>
      </c>
      <c r="C27" s="115">
        <v>6.77</v>
      </c>
      <c r="D27" s="115">
        <v>10.15</v>
      </c>
      <c r="E27" s="116">
        <v>10.11</v>
      </c>
      <c r="F27" s="89">
        <v>10.11</v>
      </c>
      <c r="G27" s="89">
        <v>0.3</v>
      </c>
      <c r="H27" s="89">
        <v>5.05</v>
      </c>
      <c r="I27" s="89">
        <v>17.49</v>
      </c>
      <c r="J27" s="89" t="s">
        <v>59</v>
      </c>
      <c r="K27" s="90">
        <v>43596</v>
      </c>
      <c r="L27" s="13" t="s">
        <v>111</v>
      </c>
      <c r="M27" s="89" t="s">
        <v>113</v>
      </c>
      <c r="N27" s="117">
        <v>100</v>
      </c>
      <c r="O27" s="36">
        <v>100</v>
      </c>
      <c r="P27" s="43">
        <v>100</v>
      </c>
    </row>
    <row r="28" spans="1:16" ht="32.25">
      <c r="A28" s="30">
        <v>9</v>
      </c>
      <c r="B28" s="41" t="s">
        <v>62</v>
      </c>
      <c r="C28" s="45">
        <v>18</v>
      </c>
      <c r="D28" s="45">
        <v>31.42</v>
      </c>
      <c r="E28" s="30">
        <v>0</v>
      </c>
      <c r="F28" s="30">
        <v>0</v>
      </c>
      <c r="G28" s="30">
        <v>0</v>
      </c>
      <c r="H28" s="30">
        <v>0</v>
      </c>
      <c r="I28" s="30">
        <v>21.6</v>
      </c>
      <c r="J28" s="30">
        <v>0</v>
      </c>
      <c r="K28" s="34">
        <v>43922</v>
      </c>
      <c r="L28" s="13" t="s">
        <v>122</v>
      </c>
      <c r="M28" s="30">
        <v>37.7</v>
      </c>
      <c r="N28" s="36">
        <f t="shared" si="3"/>
        <v>100.00000000000003</v>
      </c>
      <c r="O28" s="36">
        <v>88</v>
      </c>
      <c r="P28" s="30">
        <v>94.7</v>
      </c>
    </row>
    <row r="29" spans="1:16" ht="48" customHeight="1">
      <c r="A29" s="30">
        <v>10</v>
      </c>
      <c r="B29" s="41" t="s">
        <v>64</v>
      </c>
      <c r="C29" s="31">
        <v>16.37</v>
      </c>
      <c r="D29" s="31">
        <v>16.37</v>
      </c>
      <c r="E29" s="31">
        <v>27.52</v>
      </c>
      <c r="F29" s="31">
        <v>27.52</v>
      </c>
      <c r="G29" s="31">
        <v>0</v>
      </c>
      <c r="H29" s="31">
        <v>0</v>
      </c>
      <c r="I29" s="37">
        <v>8</v>
      </c>
      <c r="J29" s="31" t="s">
        <v>69</v>
      </c>
      <c r="K29" s="33">
        <v>42092</v>
      </c>
      <c r="L29" s="34" t="s">
        <v>89</v>
      </c>
      <c r="M29" s="31">
        <v>15.82</v>
      </c>
      <c r="N29" s="36">
        <f t="shared" si="3"/>
        <v>40.72490327835471</v>
      </c>
      <c r="O29" s="36">
        <v>51</v>
      </c>
      <c r="P29" s="36">
        <v>34.3</v>
      </c>
    </row>
    <row r="30" spans="1:16" ht="32.25">
      <c r="A30" s="30">
        <v>11</v>
      </c>
      <c r="B30" s="29" t="s">
        <v>67</v>
      </c>
      <c r="C30" s="31">
        <v>17.62</v>
      </c>
      <c r="D30" s="31">
        <v>17.62</v>
      </c>
      <c r="E30" s="31">
        <v>0</v>
      </c>
      <c r="F30" s="31">
        <v>0</v>
      </c>
      <c r="G30" s="31">
        <v>0</v>
      </c>
      <c r="H30" s="31">
        <v>0</v>
      </c>
      <c r="I30" s="37">
        <v>16.25</v>
      </c>
      <c r="J30" s="31" t="s">
        <v>59</v>
      </c>
      <c r="K30" s="33">
        <v>43922</v>
      </c>
      <c r="L30" s="34" t="s">
        <v>123</v>
      </c>
      <c r="M30" s="31">
        <v>19.22</v>
      </c>
      <c r="N30" s="36">
        <f t="shared" si="3"/>
        <v>76.85395384033296</v>
      </c>
      <c r="O30" s="36">
        <v>57</v>
      </c>
      <c r="P30" s="36">
        <v>47</v>
      </c>
    </row>
    <row r="31" spans="1:16" ht="45" customHeight="1">
      <c r="A31" s="30">
        <v>12</v>
      </c>
      <c r="B31" s="29" t="s">
        <v>82</v>
      </c>
      <c r="C31" s="98">
        <v>10.86</v>
      </c>
      <c r="D31" s="98">
        <v>10.86</v>
      </c>
      <c r="E31" s="98">
        <v>10.8327</v>
      </c>
      <c r="F31" s="98">
        <v>10.8327</v>
      </c>
      <c r="G31" s="98">
        <v>0.7581</v>
      </c>
      <c r="H31" s="98">
        <v>0.7581</v>
      </c>
      <c r="I31" s="98">
        <v>14.85</v>
      </c>
      <c r="J31" s="98" t="s">
        <v>59</v>
      </c>
      <c r="K31" s="99">
        <v>43556</v>
      </c>
      <c r="L31" s="98" t="s">
        <v>103</v>
      </c>
      <c r="M31" s="98">
        <v>14.85</v>
      </c>
      <c r="N31" s="85">
        <f>I31/C31*100</f>
        <v>136.7403314917127</v>
      </c>
      <c r="O31" s="85">
        <f>M31/D31*100</f>
        <v>136.7403314917127</v>
      </c>
      <c r="P31" s="85">
        <f>E31*107%/C31*100</f>
        <v>106.73102209944754</v>
      </c>
    </row>
    <row r="32" spans="1:17" ht="33" customHeight="1">
      <c r="A32" s="30">
        <v>13</v>
      </c>
      <c r="B32" s="29" t="s">
        <v>57</v>
      </c>
      <c r="C32" s="31">
        <v>21.44</v>
      </c>
      <c r="D32" s="31">
        <v>21.44</v>
      </c>
      <c r="E32" s="31">
        <v>0</v>
      </c>
      <c r="F32" s="31">
        <v>0</v>
      </c>
      <c r="G32" s="31" t="s">
        <v>68</v>
      </c>
      <c r="H32" s="31" t="s">
        <v>68</v>
      </c>
      <c r="I32" s="37">
        <v>18</v>
      </c>
      <c r="J32" s="31">
        <v>72</v>
      </c>
      <c r="K32" s="40">
        <v>42838</v>
      </c>
      <c r="L32" s="91" t="s">
        <v>90</v>
      </c>
      <c r="M32" s="38">
        <v>20.48</v>
      </c>
      <c r="N32" s="85">
        <f>I32/C32*100</f>
        <v>83.955223880597</v>
      </c>
      <c r="O32" s="85">
        <f>M32/D32*100</f>
        <v>95.52238805970148</v>
      </c>
      <c r="P32" s="85">
        <f>E32*107%/C32*100</f>
        <v>0</v>
      </c>
      <c r="Q32" s="28"/>
    </row>
    <row r="33" spans="1:16" ht="42" customHeight="1">
      <c r="A33" s="30">
        <v>14</v>
      </c>
      <c r="B33" s="29" t="s">
        <v>66</v>
      </c>
      <c r="C33" s="43">
        <v>26.15</v>
      </c>
      <c r="D33" s="43">
        <v>26.15</v>
      </c>
      <c r="E33" s="43">
        <v>14.74</v>
      </c>
      <c r="F33" s="43">
        <v>14.74</v>
      </c>
      <c r="G33" s="43">
        <v>32.32</v>
      </c>
      <c r="H33" s="43">
        <v>32.32</v>
      </c>
      <c r="I33" s="43">
        <v>7</v>
      </c>
      <c r="J33" s="43">
        <v>32.2</v>
      </c>
      <c r="K33" s="40">
        <v>42968</v>
      </c>
      <c r="L33" s="33" t="s">
        <v>96</v>
      </c>
      <c r="M33" s="43">
        <v>56.47</v>
      </c>
      <c r="N33" s="36">
        <v>61.7</v>
      </c>
      <c r="O33" s="36">
        <v>61.7</v>
      </c>
      <c r="P33" s="85">
        <v>61.7</v>
      </c>
    </row>
    <row r="34" spans="1:16" ht="40.5" customHeight="1">
      <c r="A34" s="30">
        <v>15</v>
      </c>
      <c r="B34" s="41" t="s">
        <v>83</v>
      </c>
      <c r="C34" s="30">
        <v>15.44</v>
      </c>
      <c r="D34" s="30" t="s">
        <v>59</v>
      </c>
      <c r="E34" s="30">
        <v>14.57</v>
      </c>
      <c r="F34" s="30" t="s">
        <v>59</v>
      </c>
      <c r="G34" s="30" t="s">
        <v>59</v>
      </c>
      <c r="H34" s="30" t="s">
        <v>59</v>
      </c>
      <c r="I34" s="30">
        <v>17.48</v>
      </c>
      <c r="J34" s="30">
        <v>62.93</v>
      </c>
      <c r="K34" s="34">
        <v>43466</v>
      </c>
      <c r="L34" s="34" t="s">
        <v>102</v>
      </c>
      <c r="M34" s="30">
        <v>17.48</v>
      </c>
      <c r="N34" s="36">
        <f t="shared" si="3"/>
        <v>94.34369602763385</v>
      </c>
      <c r="O34" s="36">
        <v>0</v>
      </c>
      <c r="P34" s="85">
        <f>E34*107%/C34*100</f>
        <v>100.97085492227981</v>
      </c>
    </row>
    <row r="35" spans="1:20" ht="76.5" customHeight="1">
      <c r="A35" s="141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3"/>
    </row>
    <row r="36" spans="1:16" ht="15">
      <c r="A36" s="3"/>
      <c r="B36" s="42"/>
      <c r="C36" s="42"/>
      <c r="D36" s="42"/>
      <c r="E36" s="42"/>
      <c r="F36" s="42"/>
      <c r="G36" s="42"/>
      <c r="H36" s="42"/>
      <c r="I36" s="42"/>
      <c r="J36" s="3"/>
      <c r="K36" s="3"/>
      <c r="L36" s="3"/>
      <c r="M36" s="3"/>
      <c r="N36" s="3"/>
      <c r="O36" s="3"/>
      <c r="P36" s="3"/>
    </row>
    <row r="37" spans="2:9" ht="15">
      <c r="B37" s="42"/>
      <c r="C37" s="42"/>
      <c r="D37" s="42"/>
      <c r="E37" s="42"/>
      <c r="F37" s="42"/>
      <c r="G37" s="42"/>
      <c r="H37" s="42"/>
      <c r="I37" s="42"/>
    </row>
  </sheetData>
  <sheetProtection/>
  <mergeCells count="20"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2019-10-08T12:07:38Z</cp:lastPrinted>
  <dcterms:created xsi:type="dcterms:W3CDTF">1996-10-08T23:32:33Z</dcterms:created>
  <dcterms:modified xsi:type="dcterms:W3CDTF">2021-02-02T10:39:00Z</dcterms:modified>
  <cp:category/>
  <cp:version/>
  <cp:contentType/>
  <cp:contentStatus/>
</cp:coreProperties>
</file>