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D:\Local_D\СЕСІЇ VIII СКЛИКАННЯ\V сесія\зняття з контр.ел.ох.здор\"/>
    </mc:Choice>
  </mc:AlternateContent>
  <xr:revisionPtr revIDLastSave="0" documentId="13_ncr:1_{248D1F0C-757C-4259-A5A3-FAFB7817EC44}" xr6:coauthVersionLast="46" xr6:coauthVersionMax="46" xr10:uidLastSave="{00000000-0000-0000-0000-000000000000}"/>
  <bookViews>
    <workbookView xWindow="-120" yWindow="-120" windowWidth="29040" windowHeight="15840" xr2:uid="{00000000-000D-0000-FFFF-FFFF00000000}"/>
  </bookViews>
  <sheets>
    <sheet name="Лист1" sheetId="1" r:id="rId1"/>
    <sheet name="Лист2" sheetId="2" r:id="rId2"/>
    <sheet name="Лист3" sheetId="3" r:id="rId3"/>
  </sheets>
  <definedNames>
    <definedName name="_xlnm.Print_Area" localSheetId="0">Лист1!$A$1:$K$54</definedName>
    <definedName name="_xlnm.Print_Area" localSheetId="1">Лист2!$A$1:$K$9</definedName>
  </definedNames>
  <calcPr calcId="191029"/>
</workbook>
</file>

<file path=xl/calcChain.xml><?xml version="1.0" encoding="utf-8"?>
<calcChain xmlns="http://schemas.openxmlformats.org/spreadsheetml/2006/main">
  <c r="J54" i="1" l="1"/>
  <c r="I54" i="1"/>
  <c r="D29" i="1"/>
  <c r="G37" i="1"/>
  <c r="D37" i="1" l="1"/>
  <c r="D44" i="1" s="1"/>
  <c r="C29" i="1"/>
  <c r="C44" i="1" s="1"/>
  <c r="G44" i="1"/>
  <c r="H37" i="1"/>
  <c r="C35" i="1"/>
  <c r="C34" i="1"/>
  <c r="C33" i="1"/>
  <c r="C32" i="1"/>
  <c r="E37" i="1"/>
  <c r="E44" i="1" s="1"/>
  <c r="H29" i="1"/>
  <c r="I9" i="2"/>
  <c r="C9" i="2"/>
  <c r="H44" i="1" l="1"/>
</calcChain>
</file>

<file path=xl/sharedStrings.xml><?xml version="1.0" encoding="utf-8"?>
<sst xmlns="http://schemas.openxmlformats.org/spreadsheetml/2006/main" count="109" uniqueCount="71">
  <si>
    <t>тис.грн</t>
  </si>
  <si>
    <t>Захід</t>
  </si>
  <si>
    <t>Усього</t>
  </si>
  <si>
    <t>у тому числі:</t>
  </si>
  <si>
    <t>у тому числі</t>
  </si>
  <si>
    <t>Інші місцеві бюджети</t>
  </si>
  <si>
    <t>5.Аналіз виконання за видатками в цілому за програмою:</t>
  </si>
  <si>
    <t>Виконавець програми</t>
  </si>
  <si>
    <t>Відхилення</t>
  </si>
  <si>
    <t>Загальний фонд</t>
  </si>
  <si>
    <t>Планові обсяги фінансування  тис грн</t>
  </si>
  <si>
    <t>Строк виконання заходу</t>
  </si>
  <si>
    <t>Обласний  бюджет</t>
  </si>
  <si>
    <t>Кошти  необхідних джерел</t>
  </si>
  <si>
    <t>Стан виконання заходжів (результативні показники виконання програми )</t>
  </si>
  <si>
    <t>Спеціальний фонд</t>
  </si>
  <si>
    <t>Бюджетні асигнування з урахуванням змін  в тис грн</t>
  </si>
  <si>
    <t xml:space="preserve">Проведені видатки (касові видатки) в тис грн </t>
  </si>
  <si>
    <t xml:space="preserve">Загальний обсяг фінансування, передбачений  програмою в тис грн </t>
  </si>
  <si>
    <t>Фактичні обсяги фінансування тис грн</t>
  </si>
  <si>
    <t>1.2. Розробка технічного завдання на побудову комплексної системи захисту інформації</t>
  </si>
  <si>
    <t>1.4. Монтаж, налагодження та обслуговування серверної кімнати</t>
  </si>
  <si>
    <t>1.5. Проведення поточного ремонту відділу «Електронна охорона здоров’я» комунальної установи Херсонський обласний інформаційно-аналітичний центр медичної статистики: приміщень, коридору, сходів між першим та другим поверхом, побутових приміщень, установка металевих двірних блоків (2), оздоблювальні роботи по захисту приміщень від випромінювань</t>
  </si>
  <si>
    <t>1.6. Встановлення кондиціонерів для серверної</t>
  </si>
  <si>
    <t>1.7. Монтування рекуператора</t>
  </si>
  <si>
    <t>1.8. Забезпечення кріптозахистом в серверній</t>
  </si>
  <si>
    <t>1.9. Встановлення охоронної сигналізації та відеоспостереження</t>
  </si>
  <si>
    <t>1.11. Закупівля ліцензійного програмного забезпечення (Windows та антивірус)  для обслуговування серверної та відділу електронної охорони здоров’я комунальної установи Херсонський обласний інформаційно-аналітичний центр медичної статистики</t>
  </si>
  <si>
    <t>2017-2020</t>
  </si>
  <si>
    <t>2.1. Закупівля обладнання для мережі (патчкорди), комп’ютерної техніки для інформаційної медичної системи (принтери, картриджі, джерела безперебійного живлення, картрідери, медична карта пацієнта тощо)</t>
  </si>
  <si>
    <t>2.3. Отримання особистого цифрового підпису працівниками закладів охорони здоров’я для доступу до персональних даних пацієнтів</t>
  </si>
  <si>
    <t xml:space="preserve">3.1. Закупівля матеріалів, технічних засобів та монтаж кабельної системи (оптоволокно) до комунальної установи Херсонський обласний інформаційно-аналітичний центр медичної статистики  та закладів охорони здоров’я м. Херсона </t>
  </si>
  <si>
    <t>Електронна охорона здоров'я</t>
  </si>
  <si>
    <t>Департамент охорони здоров’я обласної державної адміністрації, комунальне некомерційне підприємство "Херсонський обласний інформаційно-аналітичний центр медичної статистики" Херсонської обласної ради</t>
  </si>
  <si>
    <t>Не виконано</t>
  </si>
  <si>
    <t>1.3. Закупівля обладнання для оснащення серверної відділу електронної охорони здоров’я КНП" Херсонський обласний інформаційно-аналітичний центр медичної статистики "ХОР(сервер БД, сервер застосувань, мережеве сховище, мережевий комутатор, KVM- перемикач з LCD панеллю, блок БЖ, серверна шафа, система для серверу, реляційна система керування базою даних (СКБД), антивірусне програмне забезпечення для серверів), установка металевого двірного блока, оздоблювальні роботи по захисту приміщень від випромінювань</t>
  </si>
  <si>
    <t>2.4. Встановлення та впровадження ліцензованого програмного забезпечення з обліку карток пацієнтів у КНП" Херсонський обласний інформаційно-аналітичний центр медичної статистики"ХОР  та лікувально-профілактичних закладах первинної ланки надання медичної допомоги в містах та районах області</t>
  </si>
  <si>
    <t>1.10. Закупівля обладнання для відділу електронної охорони здоров’я КНП" Херсонський обласний інформаційно-аналітичний центр медичної статистики"ХОР та комунального закладу «Херсонський обласний територіальний центр екстренної (швидкої) медичної допомоги та медицини катастроф» Херсонської обласної ради: комп’ютери - 27, принтери - 15, смартфони - 32, джерела безперебійного живлення - 30, ноутбуки - 5, картриджі - 28, флеш-карти - 30, столи комп’ютерні - 34, стільці - 50, шафи для одягу - 9, шафи для паперів, кондиціонери - 7, генератор на 10,8 кВт, телефони, інше обладнання</t>
  </si>
  <si>
    <t>Департамент  здоров’я обласної державної адміністрації, КНП "Херсонський обласний інформаційно-аналітичний центр медичної статистики" Херсонської обласної ради</t>
  </si>
  <si>
    <t xml:space="preserve">Проведені видатки (касові видатки) в тис. грн </t>
  </si>
  <si>
    <t>Усього Завдання 1</t>
  </si>
  <si>
    <t xml:space="preserve">ЗВІТ про виконання  </t>
  </si>
  <si>
    <t xml:space="preserve">регіональної цільової програми «Електронна охорона здоров'я» 
 на 2017 - 2020 роки
</t>
  </si>
  <si>
    <t>Усього Завдання 2</t>
  </si>
  <si>
    <t>Усього Завдання 4</t>
  </si>
  <si>
    <t xml:space="preserve">Усього за програмою </t>
  </si>
  <si>
    <t xml:space="preserve">Завдання 4. "Забезпечити доступ соціально незахищених та пільгових верств населення до медичних послуг у закладах охорони здоров'я"  </t>
  </si>
  <si>
    <t>Усього завдання 3</t>
  </si>
  <si>
    <t>Виконано</t>
  </si>
  <si>
    <t>-</t>
  </si>
  <si>
    <t>Виконаний монтаж обладнання</t>
  </si>
  <si>
    <t>Виконано 
ліцензійне ПЗ закуплено</t>
  </si>
  <si>
    <r>
      <rPr>
        <sz val="12"/>
        <color indexed="8"/>
        <rFont val="Times New Roman"/>
        <family val="1"/>
        <charset val="204"/>
      </rPr>
      <t>4</t>
    </r>
    <r>
      <rPr>
        <b/>
        <sz val="12"/>
        <color indexed="8"/>
        <rFont val="Times New Roman"/>
        <family val="1"/>
        <charset val="204"/>
      </rPr>
      <t xml:space="preserve">.1 </t>
    </r>
    <r>
      <rPr>
        <sz val="12"/>
        <color indexed="8"/>
        <rFont val="Times New Roman"/>
        <family val="1"/>
        <charset val="204"/>
      </rPr>
      <t>Закупівля інформаційних терміналів</t>
    </r>
  </si>
  <si>
    <t>1.1. Формування відділу електронної охорони здоров’я комунальної установи " Херсонський обласний інформаційно-аналітичний центр медичної статистики" ХОР в кількості 34 штатні одиниці</t>
  </si>
  <si>
    <t xml:space="preserve">                                                               регіональної цільової програми "Електронна охорона здоров'я" на 2017 -  2020 роки</t>
  </si>
  <si>
    <r>
      <t xml:space="preserve"> </t>
    </r>
    <r>
      <rPr>
        <b/>
        <sz val="16"/>
        <color theme="1"/>
        <rFont val="Times New Roman"/>
        <family val="1"/>
        <charset val="204"/>
      </rPr>
      <t xml:space="preserve">Звіт про виконання </t>
    </r>
  </si>
  <si>
    <r>
      <rPr>
        <b/>
        <sz val="10"/>
        <color theme="1"/>
        <rFont val="Times New Roman"/>
        <family val="1"/>
        <charset val="204"/>
      </rPr>
      <t xml:space="preserve">Виконано, відділ сформовано
</t>
    </r>
    <r>
      <rPr>
        <sz val="10"/>
        <color theme="1"/>
        <rFont val="Times New Roman"/>
        <family val="1"/>
        <charset val="204"/>
      </rPr>
      <t xml:space="preserve">
</t>
    </r>
  </si>
  <si>
    <t>Виконано.
 Придбано: сервери.ДБЖ.мережеве сховище,серверну шафу,металевий двірний блок</t>
  </si>
  <si>
    <t>Виконано,
 ремонт коридору,сходів,кабінетів</t>
  </si>
  <si>
    <t>Виконано, кондиціонери встановлено</t>
  </si>
  <si>
    <t>Виконано,
сигналізацію та відеоспостереження встановлено</t>
  </si>
  <si>
    <t>Виконано. Придбано:комп'ютери,принтери,ДБЖ, ноутбук,планшет,картриджі,кондиціонери</t>
  </si>
  <si>
    <t>Виконано,
встановлено та впровадженно ліцензійне прогрпмне забезпечення</t>
  </si>
  <si>
    <t>Виконано, встановлено та впровадженно ліцензійне програмне забезпечення</t>
  </si>
  <si>
    <r>
      <rPr>
        <b/>
        <sz val="12"/>
        <color theme="1"/>
        <rFont val="Times New Roman"/>
        <family val="1"/>
        <charset val="204"/>
      </rPr>
      <t>Виконан</t>
    </r>
    <r>
      <rPr>
        <sz val="12"/>
        <color theme="1"/>
        <rFont val="Times New Roman"/>
        <family val="1"/>
        <charset val="204"/>
      </rPr>
      <t>о,
 матеріали закуплено та проведено монтаж кабельної системи</t>
    </r>
  </si>
  <si>
    <t xml:space="preserve">Завдання 1 .   "Забезпечення населення якісною доступною медичною допомогою.Суттєво підвищити якість надання медичних послуг населенню з використанням засобів інформатизації"                     </t>
  </si>
  <si>
    <t>1.11.Закупівля ліцензійного програмного забезпечення (Windows та антивірус) для обслуговування серверної та відділу електронної охорони здоров'я конунальної установи Херсонський обласний інформаційно- аналітичний центр медичної статистики</t>
  </si>
  <si>
    <t xml:space="preserve">Завдання 2 ." Створити структуровану кабельну систему в комунальній установі "Херсонський обласний інформаційно - аналітичний центр медичної статистики", медичних закладах міст Херсон, Нова Каховка і районних центрах первинної медико-санітарної допомоги в області та облаштувати робочі місця персоналу для роботи з персоніфікованими даними пацієнтів."                            </t>
  </si>
  <si>
    <t>2.2. Закупівля ліцензійного програмного забезпечення з обліку карток пацієнтів для відділу електронної охорони здоров’я комунальної установи "Херсонський обласний інформаційно-аналітичний центр медичної статистики"  та лікувально-профілактичних закладів первинної ланки надання медичної допомоги</t>
  </si>
  <si>
    <t>Завдання 3 " Забезпечити прокладання структурованої кабельної системи (оптоволокно) до комунальної установи "Херсонський обласний інформаційно- аналітичний центр медичної статистики"</t>
  </si>
  <si>
    <t>3.1 Закупівля матеріалів, технічних засобів та монтаж кабельної системи (оптоволокно) до комунальної установи Херсонський обласний інформаційно- аналітичний центр медичної статистики та закладів охорони здоров'я м.Херсона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</si>
</sst>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charset val="204"/>
      <scheme val="minor"/>
    </font>
    <font>
      <sz val="14"/>
      <color theme="1"/>
      <name val="Times New Roman"/>
      <family val="1"/>
      <charset val="204"/>
    </font>
    <font>
      <sz val="12"/>
      <color theme="1"/>
      <name val="Times New Roman"/>
      <family val="1"/>
      <charset val="204"/>
    </font>
    <font>
      <sz val="10"/>
      <color theme="1"/>
      <name val="Times New Roman"/>
      <family val="1"/>
      <charset val="204"/>
    </font>
    <font>
      <sz val="12"/>
      <color indexed="8"/>
      <name val="Times New Roman"/>
      <family val="1"/>
      <charset val="204"/>
    </font>
    <font>
      <b/>
      <sz val="10"/>
      <color theme="1"/>
      <name val="Times New Roman"/>
      <family val="1"/>
      <charset val="204"/>
    </font>
    <font>
      <b/>
      <sz val="12"/>
      <color theme="1"/>
      <name val="Times New Roman"/>
      <family val="1"/>
      <charset val="204"/>
    </font>
    <font>
      <sz val="10"/>
      <color indexed="8"/>
      <name val="Times New Roman"/>
      <family val="1"/>
      <charset val="204"/>
    </font>
    <font>
      <sz val="11"/>
      <color theme="1"/>
      <name val="Times New Roman"/>
      <family val="1"/>
      <charset val="204"/>
    </font>
    <font>
      <sz val="11"/>
      <color indexed="8"/>
      <name val="Times New Roman"/>
      <family val="1"/>
      <charset val="204"/>
    </font>
    <font>
      <b/>
      <sz val="12"/>
      <color indexed="8"/>
      <name val="Times New Roman"/>
      <family val="1"/>
      <charset val="204"/>
    </font>
    <font>
      <b/>
      <sz val="11"/>
      <color theme="1"/>
      <name val="Calibri"/>
      <family val="2"/>
      <charset val="204"/>
      <scheme val="minor"/>
    </font>
    <font>
      <sz val="11"/>
      <name val="Times New Roman"/>
      <family val="1"/>
      <charset val="204"/>
    </font>
    <font>
      <b/>
      <sz val="11"/>
      <color theme="1"/>
      <name val="Times New Roman"/>
      <family val="1"/>
      <charset val="204"/>
    </font>
    <font>
      <b/>
      <sz val="11"/>
      <name val="Times New Roman"/>
      <family val="1"/>
      <charset val="204"/>
    </font>
    <font>
      <b/>
      <sz val="14"/>
      <color theme="1"/>
      <name val="Times New Roman"/>
      <family val="1"/>
      <charset val="204"/>
    </font>
    <font>
      <sz val="14"/>
      <color theme="1"/>
      <name val="Calibri"/>
      <family val="2"/>
      <charset val="204"/>
      <scheme val="minor"/>
    </font>
    <font>
      <b/>
      <sz val="16"/>
      <color theme="1"/>
      <name val="Times New Roman"/>
      <family val="1"/>
      <charset val="204"/>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medium">
        <color indexed="64"/>
      </right>
      <top/>
      <bottom/>
      <diagonal/>
    </border>
    <border>
      <left style="medium">
        <color indexed="64"/>
      </left>
      <right/>
      <top style="medium">
        <color rgb="FF000000"/>
      </top>
      <bottom/>
      <diagonal/>
    </border>
    <border>
      <left style="medium">
        <color indexed="64"/>
      </left>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rgb="FF000000"/>
      </left>
      <right/>
      <top/>
      <bottom/>
      <diagonal/>
    </border>
    <border>
      <left style="thin">
        <color indexed="64"/>
      </left>
      <right style="thin">
        <color indexed="64"/>
      </right>
      <top/>
      <bottom style="thin">
        <color indexed="64"/>
      </bottom>
      <diagonal/>
    </border>
  </borders>
  <cellStyleXfs count="1">
    <xf numFmtId="0" fontId="0" fillId="0" borderId="0"/>
  </cellStyleXfs>
  <cellXfs count="132">
    <xf numFmtId="0" fontId="0" fillId="0" borderId="0" xfId="0"/>
    <xf numFmtId="0" fontId="1" fillId="0" borderId="0" xfId="0" applyFont="1" applyAlignment="1">
      <alignment horizontal="center"/>
    </xf>
    <xf numFmtId="0" fontId="1" fillId="0" borderId="0" xfId="0" applyFont="1" applyAlignment="1">
      <alignment horizontal="left" indent="15"/>
    </xf>
    <xf numFmtId="0" fontId="2" fillId="0" borderId="0" xfId="0" applyFont="1"/>
    <xf numFmtId="0" fontId="3" fillId="0" borderId="2" xfId="0" applyFont="1" applyBorder="1" applyAlignment="1">
      <alignment vertical="top" wrapText="1"/>
    </xf>
    <xf numFmtId="0" fontId="0" fillId="0" borderId="0" xfId="0" applyBorder="1"/>
    <xf numFmtId="0" fontId="0" fillId="0" borderId="6" xfId="0" applyBorder="1" applyAlignment="1">
      <alignment horizontal="center" vertical="center" wrapText="1"/>
    </xf>
    <xf numFmtId="0" fontId="0" fillId="0" borderId="6" xfId="0" applyBorder="1" applyAlignment="1">
      <alignment horizontal="center" wrapText="1"/>
    </xf>
    <xf numFmtId="0" fontId="3" fillId="0" borderId="25" xfId="0" applyFont="1" applyBorder="1" applyAlignment="1">
      <alignment horizontal="center" vertical="center" wrapText="1"/>
    </xf>
    <xf numFmtId="0" fontId="0" fillId="0" borderId="25" xfId="0" applyBorder="1" applyAlignment="1">
      <alignment horizontal="center" vertical="center"/>
    </xf>
    <xf numFmtId="0" fontId="6" fillId="0" borderId="25" xfId="0" applyFont="1" applyBorder="1"/>
    <xf numFmtId="0" fontId="2" fillId="0" borderId="25" xfId="0" applyFont="1" applyBorder="1" applyAlignment="1">
      <alignment wrapText="1"/>
    </xf>
    <xf numFmtId="0" fontId="6" fillId="0" borderId="25" xfId="0" applyFont="1" applyBorder="1" applyAlignment="1">
      <alignment horizontal="center" vertical="top" wrapText="1"/>
    </xf>
    <xf numFmtId="0" fontId="6" fillId="0" borderId="25" xfId="0" applyFont="1" applyBorder="1" applyAlignment="1">
      <alignment horizontal="center" vertical="center" wrapText="1"/>
    </xf>
    <xf numFmtId="0" fontId="7" fillId="2" borderId="25" xfId="0" applyFont="1" applyFill="1" applyBorder="1" applyAlignment="1">
      <alignment horizontal="center" vertical="center" wrapText="1"/>
    </xf>
    <xf numFmtId="0" fontId="8" fillId="0" borderId="0" xfId="0" applyFont="1"/>
    <xf numFmtId="0" fontId="0" fillId="0" borderId="0" xfId="0" applyFont="1"/>
    <xf numFmtId="0" fontId="8" fillId="0" borderId="0" xfId="0" applyFont="1" applyAlignment="1">
      <alignment horizontal="right"/>
    </xf>
    <xf numFmtId="0" fontId="8" fillId="0" borderId="7" xfId="0" applyFont="1" applyBorder="1" applyAlignment="1">
      <alignment vertical="top" wrapText="1"/>
    </xf>
    <xf numFmtId="0" fontId="8" fillId="0" borderId="15" xfId="0" applyFont="1" applyBorder="1" applyAlignment="1">
      <alignment vertical="top" wrapText="1"/>
    </xf>
    <xf numFmtId="0" fontId="8" fillId="0" borderId="17" xfId="0" applyFont="1" applyBorder="1" applyAlignment="1">
      <alignment vertical="top" wrapText="1"/>
    </xf>
    <xf numFmtId="0" fontId="8" fillId="0" borderId="6" xfId="0" applyFont="1" applyBorder="1" applyAlignment="1">
      <alignment vertical="top" wrapText="1"/>
    </xf>
    <xf numFmtId="0" fontId="8" fillId="0" borderId="25" xfId="0" applyFont="1" applyBorder="1" applyAlignment="1">
      <alignment vertical="center"/>
    </xf>
    <xf numFmtId="0" fontId="9" fillId="2" borderId="25" xfId="0" applyFont="1" applyFill="1" applyBorder="1" applyAlignment="1">
      <alignment horizontal="center" vertical="center" wrapText="1"/>
    </xf>
    <xf numFmtId="0" fontId="8" fillId="0" borderId="25" xfId="0" applyFont="1" applyBorder="1"/>
    <xf numFmtId="0" fontId="0" fillId="0" borderId="26" xfId="0" applyFont="1" applyBorder="1" applyAlignment="1">
      <alignment vertical="center"/>
    </xf>
    <xf numFmtId="0" fontId="8" fillId="0" borderId="25" xfId="0" applyFont="1" applyBorder="1" applyAlignment="1">
      <alignment horizontal="center" vertical="center"/>
    </xf>
    <xf numFmtId="0" fontId="0" fillId="0" borderId="25" xfId="0" applyBorder="1" applyAlignment="1">
      <alignment horizontal="center" vertical="center" wrapText="1"/>
    </xf>
    <xf numFmtId="0" fontId="0" fillId="0" borderId="25" xfId="0" applyBorder="1" applyAlignment="1">
      <alignment horizontal="center" wrapText="1"/>
    </xf>
    <xf numFmtId="0" fontId="10" fillId="2" borderId="25" xfId="0" applyFont="1" applyFill="1" applyBorder="1" applyAlignment="1">
      <alignment horizontal="left" vertical="center" wrapText="1"/>
    </xf>
    <xf numFmtId="0" fontId="11" fillId="0" borderId="25" xfId="0" applyFont="1" applyBorder="1" applyAlignment="1">
      <alignment horizontal="center" vertical="center"/>
    </xf>
    <xf numFmtId="0" fontId="10" fillId="2" borderId="0" xfId="0" applyFont="1" applyFill="1" applyBorder="1" applyAlignment="1">
      <alignment horizontal="left" vertic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0" fontId="2" fillId="0" borderId="0" xfId="0" applyFont="1" applyBorder="1" applyAlignment="1">
      <alignment wrapText="1"/>
    </xf>
    <xf numFmtId="0" fontId="8" fillId="0" borderId="6" xfId="0" applyFont="1" applyBorder="1" applyAlignment="1">
      <alignment horizontal="center" vertical="top" wrapText="1"/>
    </xf>
    <xf numFmtId="0" fontId="10" fillId="2" borderId="25" xfId="0" applyFont="1" applyFill="1" applyBorder="1" applyAlignment="1">
      <alignment vertical="center" wrapText="1"/>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8" fillId="0" borderId="15" xfId="0" applyFont="1" applyBorder="1" applyAlignment="1">
      <alignment horizontal="center" vertical="top" wrapText="1"/>
    </xf>
    <xf numFmtId="0" fontId="0" fillId="0" borderId="0" xfId="0" applyAlignment="1">
      <alignment horizontal="center"/>
    </xf>
    <xf numFmtId="164" fontId="8" fillId="0" borderId="25" xfId="0" applyNumberFormat="1"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3" fillId="0" borderId="6" xfId="0" applyFont="1" applyBorder="1" applyAlignment="1">
      <alignment horizontal="center" vertical="center" wrapText="1"/>
    </xf>
    <xf numFmtId="0" fontId="0" fillId="0" borderId="29" xfId="0" applyFont="1" applyBorder="1" applyAlignment="1">
      <alignment horizontal="center" vertical="center"/>
    </xf>
    <xf numFmtId="0" fontId="8" fillId="0" borderId="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5" xfId="0" applyFont="1" applyBorder="1" applyAlignment="1">
      <alignment horizontal="center" wrapText="1"/>
    </xf>
    <xf numFmtId="0" fontId="6" fillId="0" borderId="25" xfId="0" applyFont="1" applyBorder="1" applyAlignment="1">
      <alignment horizontal="center"/>
    </xf>
    <xf numFmtId="0" fontId="6" fillId="0" borderId="25" xfId="0" applyFont="1" applyBorder="1" applyAlignment="1">
      <alignment horizontal="center" wrapText="1"/>
    </xf>
    <xf numFmtId="0" fontId="2" fillId="0" borderId="25" xfId="0" applyFont="1" applyBorder="1" applyAlignment="1">
      <alignment horizontal="center" wrapText="1"/>
    </xf>
    <xf numFmtId="0" fontId="6" fillId="2" borderId="25" xfId="0" applyFont="1" applyFill="1" applyBorder="1" applyAlignment="1">
      <alignment horizontal="left" vertical="top" wrapText="1"/>
    </xf>
    <xf numFmtId="0" fontId="10" fillId="2" borderId="25" xfId="0" applyFont="1" applyFill="1" applyBorder="1" applyAlignment="1">
      <alignment horizontal="left" vertical="top" wrapText="1"/>
    </xf>
    <xf numFmtId="0" fontId="10" fillId="2" borderId="25" xfId="0" applyFont="1" applyFill="1" applyBorder="1" applyAlignment="1">
      <alignment horizontal="center" vertical="center" wrapText="1"/>
    </xf>
    <xf numFmtId="0" fontId="2" fillId="0" borderId="29" xfId="0" applyFont="1" applyBorder="1"/>
    <xf numFmtId="0" fontId="13" fillId="0" borderId="25" xfId="0" applyFont="1" applyBorder="1" applyAlignment="1">
      <alignment horizontal="center" vertical="center"/>
    </xf>
    <xf numFmtId="0" fontId="8" fillId="0" borderId="25" xfId="0" applyFont="1" applyBorder="1" applyAlignment="1">
      <alignment horizontal="center" vertical="center" wrapText="1"/>
    </xf>
    <xf numFmtId="4" fontId="8" fillId="0" borderId="25" xfId="0" applyNumberFormat="1" applyFont="1" applyBorder="1" applyAlignment="1">
      <alignment horizontal="center" vertical="center" wrapText="1"/>
    </xf>
    <xf numFmtId="4" fontId="3" fillId="0" borderId="25" xfId="0" applyNumberFormat="1" applyFont="1" applyBorder="1" applyAlignment="1">
      <alignment horizontal="center" vertical="center" wrapText="1"/>
    </xf>
    <xf numFmtId="4" fontId="8" fillId="0" borderId="25" xfId="0" applyNumberFormat="1" applyFont="1" applyBorder="1" applyAlignment="1">
      <alignment horizontal="center" vertical="center"/>
    </xf>
    <xf numFmtId="4" fontId="0" fillId="0" borderId="25" xfId="0" applyNumberFormat="1" applyBorder="1" applyAlignment="1">
      <alignment horizontal="center" vertical="center"/>
    </xf>
    <xf numFmtId="4" fontId="14" fillId="2" borderId="25" xfId="0" applyNumberFormat="1" applyFont="1" applyFill="1" applyBorder="1" applyAlignment="1">
      <alignment horizontal="center" vertical="center"/>
    </xf>
    <xf numFmtId="4" fontId="13" fillId="2" borderId="25" xfId="0" applyNumberFormat="1" applyFont="1" applyFill="1" applyBorder="1" applyAlignment="1">
      <alignment horizontal="center" vertical="center"/>
    </xf>
    <xf numFmtId="4" fontId="13" fillId="0" borderId="25" xfId="0" applyNumberFormat="1" applyFont="1" applyFill="1" applyBorder="1" applyAlignment="1">
      <alignment horizontal="center" vertical="center"/>
    </xf>
    <xf numFmtId="4" fontId="8" fillId="0" borderId="25" xfId="0" applyNumberFormat="1" applyFont="1" applyFill="1" applyBorder="1" applyAlignment="1">
      <alignment horizontal="center" vertical="center"/>
    </xf>
    <xf numFmtId="4" fontId="13" fillId="0" borderId="25" xfId="0" applyNumberFormat="1" applyFont="1" applyBorder="1" applyAlignment="1">
      <alignment horizontal="center" vertical="center"/>
    </xf>
    <xf numFmtId="4" fontId="8" fillId="2" borderId="25" xfId="0" applyNumberFormat="1" applyFont="1" applyFill="1" applyBorder="1" applyAlignment="1">
      <alignment horizontal="center" vertical="center"/>
    </xf>
    <xf numFmtId="4" fontId="12" fillId="2" borderId="25" xfId="0" applyNumberFormat="1" applyFont="1" applyFill="1" applyBorder="1" applyAlignment="1">
      <alignment horizontal="center" vertical="center"/>
    </xf>
    <xf numFmtId="4" fontId="8" fillId="0" borderId="25" xfId="0" applyNumberFormat="1" applyFont="1" applyBorder="1" applyAlignment="1">
      <alignment horizontal="center"/>
    </xf>
    <xf numFmtId="0" fontId="16" fillId="0" borderId="0" xfId="0" applyFont="1" applyAlignment="1">
      <alignment horizontal="center" vertical="center"/>
    </xf>
    <xf numFmtId="0" fontId="16" fillId="0" borderId="0" xfId="0" applyFo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wrapText="1"/>
    </xf>
    <xf numFmtId="0" fontId="15" fillId="0" borderId="0" xfId="0" applyFont="1" applyAlignment="1">
      <alignment horizontal="center"/>
    </xf>
    <xf numFmtId="0" fontId="17" fillId="0" borderId="0" xfId="0" applyFont="1" applyAlignment="1">
      <alignment horizontal="center"/>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29" xfId="0" applyFont="1" applyBorder="1" applyAlignment="1">
      <alignment horizont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8" xfId="0" applyFont="1" applyBorder="1" applyAlignment="1">
      <alignment horizontal="center" vertical="top" wrapText="1"/>
    </xf>
    <xf numFmtId="0" fontId="8" fillId="0" borderId="0" xfId="0" applyFont="1" applyBorder="1" applyAlignment="1">
      <alignment horizontal="center" vertical="top" wrapText="1"/>
    </xf>
    <xf numFmtId="0" fontId="8" fillId="0" borderId="6" xfId="0" applyFont="1" applyBorder="1" applyAlignment="1">
      <alignment horizontal="center" vertical="top" wrapText="1"/>
    </xf>
    <xf numFmtId="0" fontId="8" fillId="0" borderId="11" xfId="0" applyFont="1" applyBorder="1" applyAlignment="1">
      <alignment horizontal="center" vertical="top" wrapText="1"/>
    </xf>
    <xf numFmtId="0" fontId="8" fillId="0" borderId="9" xfId="0" applyFont="1" applyBorder="1" applyAlignment="1">
      <alignment horizontal="center" vertical="top" wrapText="1"/>
    </xf>
    <xf numFmtId="0" fontId="8" fillId="0" borderId="7" xfId="0" applyFont="1" applyBorder="1" applyAlignment="1">
      <alignment horizontal="center" vertical="top"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horizontal="center"/>
    </xf>
    <xf numFmtId="0" fontId="8" fillId="0" borderId="22" xfId="0" applyFont="1" applyBorder="1" applyAlignment="1">
      <alignment horizontal="center" vertical="center"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8" xfId="0" applyFont="1" applyBorder="1" applyAlignment="1">
      <alignment horizontal="center" vertical="top" wrapText="1"/>
    </xf>
    <xf numFmtId="0" fontId="8" fillId="0" borderId="8" xfId="0" applyFont="1" applyBorder="1" applyAlignment="1">
      <alignment horizontal="center" vertical="top" wrapText="1"/>
    </xf>
    <xf numFmtId="0" fontId="8" fillId="0" borderId="5" xfId="0" applyFont="1" applyBorder="1" applyAlignment="1">
      <alignment horizontal="center" vertical="top" wrapText="1"/>
    </xf>
    <xf numFmtId="0" fontId="8" fillId="0" borderId="19" xfId="0" applyFont="1" applyBorder="1" applyAlignment="1">
      <alignment horizontal="center" vertical="top" wrapText="1"/>
    </xf>
    <xf numFmtId="0" fontId="8" fillId="0" borderId="10" xfId="0" applyFont="1" applyBorder="1" applyAlignment="1">
      <alignment horizontal="center" vertical="top" wrapText="1"/>
    </xf>
    <xf numFmtId="0" fontId="8" fillId="0" borderId="20" xfId="0" applyFont="1" applyBorder="1" applyAlignment="1">
      <alignment vertical="top" wrapText="1"/>
    </xf>
    <xf numFmtId="0" fontId="8" fillId="0" borderId="21" xfId="0" applyFont="1" applyBorder="1" applyAlignment="1">
      <alignment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9"/>
  <sheetViews>
    <sheetView tabSelected="1" view="pageBreakPreview" topLeftCell="A41" zoomScaleNormal="75" zoomScaleSheetLayoutView="100" workbookViewId="0">
      <selection activeCell="A91" sqref="A91"/>
    </sheetView>
  </sheetViews>
  <sheetFormatPr defaultRowHeight="15" x14ac:dyDescent="0.25"/>
  <cols>
    <col min="1" max="1" width="115.85546875" customWidth="1"/>
    <col min="2" max="2" width="13.140625" style="43" customWidth="1"/>
    <col min="3" max="3" width="10.85546875" style="43" customWidth="1"/>
    <col min="4" max="4" width="10" style="43" customWidth="1"/>
    <col min="5" max="5" width="10.140625" style="43" bestFit="1" customWidth="1"/>
    <col min="6" max="6" width="9.140625" style="43"/>
    <col min="7" max="8" width="10.140625" style="43" bestFit="1" customWidth="1"/>
    <col min="9" max="9" width="9.140625" style="43"/>
    <col min="10" max="10" width="10" style="43" customWidth="1"/>
    <col min="11" max="11" width="23.85546875" customWidth="1"/>
  </cols>
  <sheetData>
    <row r="1" spans="1:11" ht="11.25" customHeight="1" x14ac:dyDescent="0.3">
      <c r="A1" s="1"/>
      <c r="J1" s="44"/>
    </row>
    <row r="2" spans="1:11" ht="22.5" customHeight="1" x14ac:dyDescent="0.3">
      <c r="A2" s="2"/>
      <c r="G2" s="45"/>
      <c r="I2" s="44"/>
    </row>
    <row r="3" spans="1:11" ht="36" hidden="1" customHeight="1" x14ac:dyDescent="0.3">
      <c r="A3" s="79" t="s">
        <v>41</v>
      </c>
      <c r="B3" s="79"/>
      <c r="C3" s="79"/>
      <c r="D3" s="79"/>
      <c r="E3" s="79"/>
      <c r="F3" s="79"/>
      <c r="G3" s="79"/>
      <c r="H3" s="79"/>
      <c r="I3" s="79"/>
      <c r="J3" s="79"/>
      <c r="K3" s="79"/>
    </row>
    <row r="4" spans="1:11" ht="36" hidden="1" customHeight="1" x14ac:dyDescent="0.3">
      <c r="A4" s="80" t="s">
        <v>42</v>
      </c>
      <c r="B4" s="79"/>
      <c r="C4" s="79"/>
      <c r="D4" s="79"/>
      <c r="E4" s="79"/>
      <c r="F4" s="79"/>
      <c r="G4" s="79"/>
      <c r="H4" s="79"/>
      <c r="I4" s="79"/>
      <c r="J4" s="79"/>
      <c r="K4" s="79"/>
    </row>
    <row r="5" spans="1:11" ht="36" customHeight="1" x14ac:dyDescent="0.3">
      <c r="A5" s="81" t="s">
        <v>55</v>
      </c>
      <c r="B5" s="81"/>
      <c r="C5" s="81"/>
      <c r="D5" s="81"/>
      <c r="E5" s="81"/>
      <c r="F5" s="81"/>
      <c r="G5" s="81"/>
      <c r="H5" s="81"/>
      <c r="I5" s="81"/>
      <c r="J5" s="81"/>
      <c r="K5" s="81"/>
    </row>
    <row r="6" spans="1:11" ht="20.25" x14ac:dyDescent="0.3">
      <c r="A6" s="82" t="s">
        <v>54</v>
      </c>
      <c r="B6" s="82"/>
      <c r="C6" s="82"/>
      <c r="D6" s="82"/>
      <c r="E6" s="82"/>
      <c r="F6" s="82"/>
      <c r="G6" s="82"/>
      <c r="H6" s="74"/>
      <c r="I6" s="74"/>
      <c r="J6" s="74"/>
      <c r="K6" s="75"/>
    </row>
    <row r="7" spans="1:11" ht="18" customHeight="1" thickBot="1" x14ac:dyDescent="0.3">
      <c r="A7" s="3"/>
    </row>
    <row r="8" spans="1:11" ht="12.75" customHeight="1" x14ac:dyDescent="0.25">
      <c r="A8" s="76" t="s">
        <v>1</v>
      </c>
      <c r="B8" s="76" t="s">
        <v>11</v>
      </c>
      <c r="C8" s="83" t="s">
        <v>10</v>
      </c>
      <c r="D8" s="84"/>
      <c r="E8" s="84"/>
      <c r="F8" s="85"/>
      <c r="G8" s="83" t="s">
        <v>19</v>
      </c>
      <c r="H8" s="84"/>
      <c r="I8" s="84"/>
      <c r="J8" s="85"/>
      <c r="K8" s="76" t="s">
        <v>14</v>
      </c>
    </row>
    <row r="9" spans="1:11" ht="12.75" customHeight="1" thickBot="1" x14ac:dyDescent="0.3">
      <c r="A9" s="77"/>
      <c r="B9" s="92"/>
      <c r="C9" s="86"/>
      <c r="D9" s="87"/>
      <c r="E9" s="87"/>
      <c r="F9" s="88"/>
      <c r="G9" s="86"/>
      <c r="H9" s="87"/>
      <c r="I9" s="87"/>
      <c r="J9" s="88"/>
      <c r="K9" s="92"/>
    </row>
    <row r="10" spans="1:11" ht="15.75" thickBot="1" x14ac:dyDescent="0.3">
      <c r="A10" s="77"/>
      <c r="B10" s="92"/>
      <c r="C10" s="76" t="s">
        <v>2</v>
      </c>
      <c r="D10" s="89" t="s">
        <v>3</v>
      </c>
      <c r="E10" s="90"/>
      <c r="F10" s="91"/>
      <c r="G10" s="76" t="s">
        <v>2</v>
      </c>
      <c r="H10" s="89" t="s">
        <v>4</v>
      </c>
      <c r="I10" s="90"/>
      <c r="J10" s="91"/>
      <c r="K10" s="92"/>
    </row>
    <row r="11" spans="1:11" ht="21" customHeight="1" x14ac:dyDescent="0.25">
      <c r="A11" s="77"/>
      <c r="B11" s="92"/>
      <c r="C11" s="77"/>
      <c r="D11" s="76" t="s">
        <v>12</v>
      </c>
      <c r="E11" s="76" t="s">
        <v>5</v>
      </c>
      <c r="F11" s="76" t="s">
        <v>13</v>
      </c>
      <c r="G11" s="77"/>
      <c r="H11" s="76" t="s">
        <v>12</v>
      </c>
      <c r="I11" s="76" t="s">
        <v>5</v>
      </c>
      <c r="J11" s="76" t="s">
        <v>13</v>
      </c>
      <c r="K11" s="92"/>
    </row>
    <row r="12" spans="1:11" x14ac:dyDescent="0.25">
      <c r="A12" s="77"/>
      <c r="B12" s="92"/>
      <c r="C12" s="77"/>
      <c r="D12" s="77"/>
      <c r="E12" s="77"/>
      <c r="F12" s="77"/>
      <c r="G12" s="77"/>
      <c r="H12" s="77"/>
      <c r="I12" s="77"/>
      <c r="J12" s="77"/>
      <c r="K12" s="92"/>
    </row>
    <row r="13" spans="1:11" ht="15.75" thickBot="1" x14ac:dyDescent="0.3">
      <c r="A13" s="78"/>
      <c r="B13" s="93"/>
      <c r="C13" s="78"/>
      <c r="D13" s="78"/>
      <c r="E13" s="78"/>
      <c r="F13" s="78"/>
      <c r="G13" s="78"/>
      <c r="H13" s="78"/>
      <c r="I13" s="78"/>
      <c r="J13" s="78"/>
      <c r="K13" s="93"/>
    </row>
    <row r="14" spans="1:11" x14ac:dyDescent="0.25">
      <c r="A14" s="4">
        <v>1</v>
      </c>
      <c r="B14" s="6">
        <v>2</v>
      </c>
      <c r="C14" s="46">
        <v>3</v>
      </c>
      <c r="D14" s="46">
        <v>4</v>
      </c>
      <c r="E14" s="46">
        <v>5</v>
      </c>
      <c r="F14" s="46">
        <v>6</v>
      </c>
      <c r="G14" s="46">
        <v>7</v>
      </c>
      <c r="H14" s="46">
        <v>8</v>
      </c>
      <c r="I14" s="46">
        <v>9</v>
      </c>
      <c r="J14" s="46">
        <v>10</v>
      </c>
      <c r="K14" s="7">
        <v>11</v>
      </c>
    </row>
    <row r="15" spans="1:11" ht="46.5" customHeight="1" x14ac:dyDescent="0.25">
      <c r="A15" s="56" t="s">
        <v>65</v>
      </c>
      <c r="B15" s="27"/>
      <c r="C15" s="8"/>
      <c r="D15" s="8"/>
      <c r="E15" s="8"/>
      <c r="F15" s="8"/>
      <c r="G15" s="8"/>
      <c r="H15" s="8"/>
      <c r="I15" s="8"/>
      <c r="J15" s="8"/>
      <c r="K15" s="28"/>
    </row>
    <row r="16" spans="1:11" ht="51" x14ac:dyDescent="0.25">
      <c r="A16" s="37" t="s">
        <v>53</v>
      </c>
      <c r="B16" s="61" t="s">
        <v>28</v>
      </c>
      <c r="C16" s="62">
        <v>5678.18</v>
      </c>
      <c r="D16" s="62">
        <v>5678.18</v>
      </c>
      <c r="E16" s="62"/>
      <c r="F16" s="62"/>
      <c r="G16" s="62">
        <v>4288.7</v>
      </c>
      <c r="H16" s="62">
        <v>4288.7</v>
      </c>
      <c r="I16" s="63"/>
      <c r="J16" s="63"/>
      <c r="K16" s="8" t="s">
        <v>56</v>
      </c>
    </row>
    <row r="17" spans="1:11" ht="15.75" x14ac:dyDescent="0.25">
      <c r="A17" s="37" t="s">
        <v>20</v>
      </c>
      <c r="B17" s="61" t="s">
        <v>28</v>
      </c>
      <c r="C17" s="64">
        <v>890</v>
      </c>
      <c r="D17" s="64">
        <v>890</v>
      </c>
      <c r="E17" s="64"/>
      <c r="F17" s="64"/>
      <c r="G17" s="64">
        <v>385.8</v>
      </c>
      <c r="H17" s="64">
        <v>385.8</v>
      </c>
      <c r="I17" s="65"/>
      <c r="J17" s="65"/>
      <c r="K17" s="12" t="s">
        <v>48</v>
      </c>
    </row>
    <row r="18" spans="1:11" ht="149.25" customHeight="1" x14ac:dyDescent="0.25">
      <c r="A18" s="38" t="s">
        <v>35</v>
      </c>
      <c r="B18" s="26">
        <v>2018</v>
      </c>
      <c r="C18" s="64">
        <v>1460.09</v>
      </c>
      <c r="D18" s="64">
        <v>1460.09</v>
      </c>
      <c r="E18" s="64"/>
      <c r="F18" s="64"/>
      <c r="G18" s="64">
        <v>1460.09</v>
      </c>
      <c r="H18" s="64">
        <v>1460.09</v>
      </c>
      <c r="I18" s="65"/>
      <c r="J18" s="65"/>
      <c r="K18" s="51" t="s">
        <v>57</v>
      </c>
    </row>
    <row r="19" spans="1:11" ht="25.5" x14ac:dyDescent="0.25">
      <c r="A19" s="39" t="s">
        <v>21</v>
      </c>
      <c r="B19" s="26">
        <v>2018</v>
      </c>
      <c r="C19" s="64">
        <v>1400</v>
      </c>
      <c r="D19" s="64">
        <v>1400</v>
      </c>
      <c r="E19" s="64"/>
      <c r="F19" s="64"/>
      <c r="G19" s="64">
        <v>1389.2</v>
      </c>
      <c r="H19" s="64">
        <v>1389.2</v>
      </c>
      <c r="I19" s="65"/>
      <c r="J19" s="65"/>
      <c r="K19" s="51" t="s">
        <v>50</v>
      </c>
    </row>
    <row r="20" spans="1:11" ht="63" x14ac:dyDescent="0.25">
      <c r="A20" s="39" t="s">
        <v>22</v>
      </c>
      <c r="B20" s="26">
        <v>2018</v>
      </c>
      <c r="C20" s="64">
        <v>125</v>
      </c>
      <c r="D20" s="64">
        <v>125</v>
      </c>
      <c r="E20" s="64"/>
      <c r="F20" s="64"/>
      <c r="G20" s="64">
        <v>125</v>
      </c>
      <c r="H20" s="64">
        <v>125</v>
      </c>
      <c r="I20" s="65"/>
      <c r="J20" s="65"/>
      <c r="K20" s="51" t="s">
        <v>58</v>
      </c>
    </row>
    <row r="21" spans="1:11" ht="47.25" x14ac:dyDescent="0.25">
      <c r="A21" s="37" t="s">
        <v>23</v>
      </c>
      <c r="B21" s="26">
        <v>2018</v>
      </c>
      <c r="C21" s="64">
        <v>45.7</v>
      </c>
      <c r="D21" s="64">
        <v>45.7</v>
      </c>
      <c r="E21" s="64"/>
      <c r="F21" s="64"/>
      <c r="G21" s="64">
        <v>45.7</v>
      </c>
      <c r="H21" s="64">
        <v>45.7</v>
      </c>
      <c r="I21" s="65"/>
      <c r="J21" s="65"/>
      <c r="K21" s="54" t="s">
        <v>59</v>
      </c>
    </row>
    <row r="22" spans="1:11" ht="15.75" x14ac:dyDescent="0.25">
      <c r="A22" s="37" t="s">
        <v>24</v>
      </c>
      <c r="B22" s="26">
        <v>2018</v>
      </c>
      <c r="C22" s="64">
        <v>29</v>
      </c>
      <c r="D22" s="64">
        <v>29</v>
      </c>
      <c r="E22" s="64"/>
      <c r="F22" s="64"/>
      <c r="G22" s="64">
        <v>29</v>
      </c>
      <c r="H22" s="64">
        <v>29</v>
      </c>
      <c r="I22" s="65"/>
      <c r="J22" s="65"/>
      <c r="K22" s="54" t="s">
        <v>48</v>
      </c>
    </row>
    <row r="23" spans="1:11" ht="0.75" customHeight="1" x14ac:dyDescent="0.25">
      <c r="A23" s="37" t="s">
        <v>25</v>
      </c>
      <c r="B23" s="26">
        <v>2018</v>
      </c>
      <c r="C23" s="64"/>
      <c r="D23" s="64"/>
      <c r="E23" s="64"/>
      <c r="F23" s="64"/>
      <c r="G23" s="64"/>
      <c r="H23" s="64"/>
      <c r="I23" s="65"/>
      <c r="J23" s="65"/>
      <c r="K23" s="10"/>
    </row>
    <row r="24" spans="1:11" ht="0.75" customHeight="1" x14ac:dyDescent="0.25">
      <c r="A24" s="37"/>
      <c r="B24" s="26"/>
      <c r="C24" s="64"/>
      <c r="D24" s="64"/>
      <c r="E24" s="64"/>
      <c r="F24" s="64"/>
      <c r="G24" s="64"/>
      <c r="H24" s="64"/>
      <c r="I24" s="65"/>
      <c r="J24" s="65"/>
      <c r="K24" s="10"/>
    </row>
    <row r="25" spans="1:11" ht="15.75" customHeight="1" x14ac:dyDescent="0.25">
      <c r="A25" s="37" t="s">
        <v>25</v>
      </c>
      <c r="B25" s="26">
        <v>2017</v>
      </c>
      <c r="C25" s="64">
        <v>150</v>
      </c>
      <c r="D25" s="64">
        <v>150</v>
      </c>
      <c r="E25" s="64"/>
      <c r="F25" s="64"/>
      <c r="G25" s="64"/>
      <c r="H25" s="64"/>
      <c r="I25" s="65"/>
      <c r="J25" s="65"/>
      <c r="K25" s="53" t="s">
        <v>34</v>
      </c>
    </row>
    <row r="26" spans="1:11" ht="53.25" customHeight="1" x14ac:dyDescent="0.25">
      <c r="A26" s="37" t="s">
        <v>26</v>
      </c>
      <c r="B26" s="26">
        <v>2018</v>
      </c>
      <c r="C26" s="64">
        <v>67.599999999999994</v>
      </c>
      <c r="D26" s="64">
        <v>67.599999999999994</v>
      </c>
      <c r="E26" s="64"/>
      <c r="F26" s="64"/>
      <c r="G26" s="64">
        <v>65.7</v>
      </c>
      <c r="H26" s="64">
        <v>65.7</v>
      </c>
      <c r="I26" s="65"/>
      <c r="J26" s="65"/>
      <c r="K26" s="52" t="s">
        <v>60</v>
      </c>
    </row>
    <row r="27" spans="1:11" ht="125.25" customHeight="1" x14ac:dyDescent="0.25">
      <c r="A27" s="37" t="s">
        <v>37</v>
      </c>
      <c r="B27" s="26" t="s">
        <v>28</v>
      </c>
      <c r="C27" s="64">
        <v>1415.05</v>
      </c>
      <c r="D27" s="64">
        <v>1415.05</v>
      </c>
      <c r="E27" s="64"/>
      <c r="F27" s="64"/>
      <c r="G27" s="64">
        <v>1203.386</v>
      </c>
      <c r="H27" s="64">
        <v>1203.386</v>
      </c>
      <c r="I27" s="65"/>
      <c r="J27" s="65"/>
      <c r="K27" s="51" t="s">
        <v>61</v>
      </c>
    </row>
    <row r="28" spans="1:11" ht="63" customHeight="1" x14ac:dyDescent="0.25">
      <c r="A28" s="37" t="s">
        <v>66</v>
      </c>
      <c r="B28" s="26" t="s">
        <v>28</v>
      </c>
      <c r="C28" s="64">
        <v>268.94</v>
      </c>
      <c r="D28" s="64">
        <v>268.94</v>
      </c>
      <c r="E28" s="64"/>
      <c r="F28" s="64"/>
      <c r="G28" s="64">
        <v>201.7</v>
      </c>
      <c r="H28" s="64">
        <v>201.7</v>
      </c>
      <c r="I28" s="65"/>
      <c r="J28" s="65"/>
      <c r="K28" s="51" t="s">
        <v>62</v>
      </c>
    </row>
    <row r="29" spans="1:11" ht="36.75" customHeight="1" x14ac:dyDescent="0.25">
      <c r="A29" s="29" t="s">
        <v>40</v>
      </c>
      <c r="B29" s="26"/>
      <c r="C29" s="66">
        <f>C16+C17+C18+C19+C20+C21+C22+C25+C26+C27+C28</f>
        <v>11529.560000000001</v>
      </c>
      <c r="D29" s="66">
        <f>D16+D17+D18+D19+D20+D21+D22+D25+D26+D27+D28</f>
        <v>11529.560000000001</v>
      </c>
      <c r="E29" s="64"/>
      <c r="F29" s="64"/>
      <c r="G29" s="67">
        <v>9194.2999999999993</v>
      </c>
      <c r="H29" s="67">
        <f>H16+H17+H18+H19+H20+H21+H22+H26+H27+H28</f>
        <v>9194.2759999999998</v>
      </c>
      <c r="I29" s="65"/>
      <c r="J29" s="65"/>
      <c r="K29" s="13"/>
    </row>
    <row r="30" spans="1:11" ht="67.5" customHeight="1" x14ac:dyDescent="0.25">
      <c r="A30" s="57" t="s">
        <v>67</v>
      </c>
      <c r="B30" s="26"/>
      <c r="C30" s="64"/>
      <c r="D30" s="64"/>
      <c r="E30" s="64"/>
      <c r="F30" s="64"/>
      <c r="G30" s="64"/>
      <c r="H30" s="64"/>
      <c r="I30" s="65"/>
      <c r="J30" s="65"/>
      <c r="K30" s="13"/>
    </row>
    <row r="31" spans="1:11" ht="47.25" hidden="1" x14ac:dyDescent="0.25">
      <c r="A31" s="37" t="s">
        <v>27</v>
      </c>
      <c r="B31" s="26">
        <v>2020</v>
      </c>
      <c r="C31" s="64"/>
      <c r="D31" s="64"/>
      <c r="E31" s="64"/>
      <c r="F31" s="64"/>
      <c r="G31" s="64"/>
      <c r="H31" s="64"/>
      <c r="I31" s="65"/>
      <c r="J31" s="65"/>
      <c r="K31" s="13"/>
    </row>
    <row r="32" spans="1:11" ht="57" customHeight="1" x14ac:dyDescent="0.25">
      <c r="A32" s="37" t="s">
        <v>29</v>
      </c>
      <c r="B32" s="26" t="s">
        <v>28</v>
      </c>
      <c r="C32" s="64">
        <f>36670.1+D32</f>
        <v>36671.4</v>
      </c>
      <c r="D32" s="64">
        <v>1.3</v>
      </c>
      <c r="E32" s="64">
        <v>36670.050000000003</v>
      </c>
      <c r="F32" s="64"/>
      <c r="G32" s="64">
        <v>1.3</v>
      </c>
      <c r="H32" s="64">
        <v>1.3</v>
      </c>
      <c r="I32" s="65"/>
      <c r="J32" s="65"/>
      <c r="K32" s="13" t="s">
        <v>48</v>
      </c>
    </row>
    <row r="33" spans="1:11" ht="67.5" customHeight="1" x14ac:dyDescent="0.25">
      <c r="A33" s="37" t="s">
        <v>68</v>
      </c>
      <c r="B33" s="26" t="s">
        <v>28</v>
      </c>
      <c r="C33" s="64">
        <f>9112.5+D33</f>
        <v>9345</v>
      </c>
      <c r="D33" s="64">
        <v>232.5</v>
      </c>
      <c r="E33" s="64">
        <v>9112.49</v>
      </c>
      <c r="F33" s="64"/>
      <c r="G33" s="64">
        <v>232.5</v>
      </c>
      <c r="H33" s="64">
        <v>232.5</v>
      </c>
      <c r="I33" s="65"/>
      <c r="J33" s="65"/>
      <c r="K33" s="13" t="s">
        <v>51</v>
      </c>
    </row>
    <row r="34" spans="1:11" ht="31.5" x14ac:dyDescent="0.25">
      <c r="A34" s="37" t="s">
        <v>30</v>
      </c>
      <c r="B34" s="26" t="s">
        <v>28</v>
      </c>
      <c r="C34" s="64">
        <f>583.19+16.32</f>
        <v>599.5100000000001</v>
      </c>
      <c r="D34" s="64">
        <v>16.32</v>
      </c>
      <c r="E34" s="64">
        <v>583.19000000000005</v>
      </c>
      <c r="F34" s="64"/>
      <c r="G34" s="64">
        <v>0</v>
      </c>
      <c r="H34" s="64">
        <v>0</v>
      </c>
      <c r="I34" s="65"/>
      <c r="J34" s="65"/>
      <c r="K34" s="13" t="s">
        <v>34</v>
      </c>
    </row>
    <row r="35" spans="1:11" ht="78.75" x14ac:dyDescent="0.25">
      <c r="A35" s="37" t="s">
        <v>36</v>
      </c>
      <c r="B35" s="26" t="s">
        <v>28</v>
      </c>
      <c r="C35" s="64">
        <f>9159.74+D35</f>
        <v>9392.24</v>
      </c>
      <c r="D35" s="64">
        <v>232.5</v>
      </c>
      <c r="E35" s="64">
        <v>9159.74</v>
      </c>
      <c r="F35" s="64"/>
      <c r="G35" s="64">
        <v>232.5</v>
      </c>
      <c r="H35" s="64">
        <v>232.5</v>
      </c>
      <c r="I35" s="65"/>
      <c r="J35" s="65"/>
      <c r="K35" s="13" t="s">
        <v>63</v>
      </c>
    </row>
    <row r="36" spans="1:11" ht="47.25" hidden="1" x14ac:dyDescent="0.25">
      <c r="A36" s="37" t="s">
        <v>31</v>
      </c>
      <c r="B36" s="26">
        <v>2018</v>
      </c>
      <c r="C36" s="64"/>
      <c r="D36" s="64"/>
      <c r="E36" s="64"/>
      <c r="F36" s="64"/>
      <c r="G36" s="64"/>
      <c r="H36" s="64"/>
      <c r="I36" s="65"/>
      <c r="J36" s="65"/>
      <c r="K36" s="11"/>
    </row>
    <row r="37" spans="1:11" ht="36" customHeight="1" x14ac:dyDescent="0.25">
      <c r="A37" s="29" t="s">
        <v>43</v>
      </c>
      <c r="B37" s="60"/>
      <c r="C37" s="67">
        <v>56008.1</v>
      </c>
      <c r="D37" s="67">
        <f>D32+D33+D34+D35</f>
        <v>482.62</v>
      </c>
      <c r="E37" s="67">
        <f>SUM(E32:E36)</f>
        <v>55525.47</v>
      </c>
      <c r="F37" s="64"/>
      <c r="G37" s="67">
        <f>G32+G33+G35</f>
        <v>466.3</v>
      </c>
      <c r="H37" s="67">
        <f>H32+H33+H35</f>
        <v>466.3</v>
      </c>
      <c r="I37" s="65"/>
      <c r="J37" s="65"/>
      <c r="K37" s="11"/>
    </row>
    <row r="38" spans="1:11" ht="36" customHeight="1" x14ac:dyDescent="0.25">
      <c r="A38" s="29" t="s">
        <v>69</v>
      </c>
      <c r="B38" s="60"/>
      <c r="C38" s="68"/>
      <c r="D38" s="68"/>
      <c r="E38" s="68"/>
      <c r="F38" s="64"/>
      <c r="G38" s="64"/>
      <c r="H38" s="64"/>
      <c r="I38" s="65"/>
      <c r="J38" s="65"/>
      <c r="K38" s="11"/>
    </row>
    <row r="39" spans="1:11" ht="62.25" customHeight="1" x14ac:dyDescent="0.25">
      <c r="A39" s="37" t="s">
        <v>70</v>
      </c>
      <c r="B39" s="26">
        <v>2018</v>
      </c>
      <c r="C39" s="69">
        <v>1100</v>
      </c>
      <c r="D39" s="69">
        <v>300</v>
      </c>
      <c r="E39" s="69">
        <v>800</v>
      </c>
      <c r="F39" s="64"/>
      <c r="G39" s="64">
        <v>297.70999999999998</v>
      </c>
      <c r="H39" s="64">
        <v>297.70999999999998</v>
      </c>
      <c r="I39" s="65"/>
      <c r="J39" s="65"/>
      <c r="K39" s="55" t="s">
        <v>64</v>
      </c>
    </row>
    <row r="40" spans="1:11" ht="50.25" customHeight="1" x14ac:dyDescent="0.25">
      <c r="A40" s="29" t="s">
        <v>47</v>
      </c>
      <c r="B40" s="42"/>
      <c r="C40" s="67">
        <v>1100</v>
      </c>
      <c r="D40" s="67">
        <v>300</v>
      </c>
      <c r="E40" s="67">
        <v>800</v>
      </c>
      <c r="F40" s="70"/>
      <c r="G40" s="67">
        <v>297.70999999999998</v>
      </c>
      <c r="H40" s="67">
        <v>297.70999999999998</v>
      </c>
      <c r="I40" s="65"/>
      <c r="J40" s="65"/>
      <c r="K40" s="11"/>
    </row>
    <row r="41" spans="1:11" ht="34.5" customHeight="1" x14ac:dyDescent="0.25">
      <c r="A41" s="58" t="s">
        <v>46</v>
      </c>
      <c r="B41" s="26"/>
      <c r="C41" s="64"/>
      <c r="D41" s="64"/>
      <c r="E41" s="64"/>
      <c r="F41" s="64"/>
      <c r="G41" s="64"/>
      <c r="H41" s="64"/>
      <c r="I41" s="65"/>
      <c r="J41" s="65"/>
      <c r="K41" s="11"/>
    </row>
    <row r="42" spans="1:11" ht="27" customHeight="1" x14ac:dyDescent="0.25">
      <c r="A42" s="29" t="s">
        <v>52</v>
      </c>
      <c r="B42" s="26" t="s">
        <v>28</v>
      </c>
      <c r="C42" s="64">
        <v>1680</v>
      </c>
      <c r="D42" s="64"/>
      <c r="E42" s="64">
        <v>1680</v>
      </c>
      <c r="F42" s="64"/>
      <c r="G42" s="64"/>
      <c r="H42" s="64"/>
      <c r="I42" s="65"/>
      <c r="J42" s="65"/>
      <c r="K42" s="11"/>
    </row>
    <row r="43" spans="1:11" ht="34.5" customHeight="1" x14ac:dyDescent="0.25">
      <c r="A43" s="36" t="s">
        <v>44</v>
      </c>
      <c r="B43" s="9"/>
      <c r="C43" s="67">
        <v>1680</v>
      </c>
      <c r="D43" s="67"/>
      <c r="E43" s="67">
        <v>1680</v>
      </c>
      <c r="F43" s="64"/>
      <c r="G43" s="64" t="s">
        <v>49</v>
      </c>
      <c r="H43" s="64" t="s">
        <v>49</v>
      </c>
      <c r="I43" s="65"/>
      <c r="J43" s="65"/>
      <c r="K43" s="11"/>
    </row>
    <row r="44" spans="1:11" ht="41.25" customHeight="1" x14ac:dyDescent="0.25">
      <c r="A44" s="29" t="s">
        <v>45</v>
      </c>
      <c r="B44" s="30"/>
      <c r="C44" s="70">
        <f>C29+C37+C40+C43</f>
        <v>70317.66</v>
      </c>
      <c r="D44" s="67">
        <f>D29+D37+D40</f>
        <v>12312.180000000002</v>
      </c>
      <c r="E44" s="70">
        <f>E29+E37+E40+E43</f>
        <v>58005.47</v>
      </c>
      <c r="F44" s="64"/>
      <c r="G44" s="67">
        <f>G29+G37+G40</f>
        <v>9958.3099999999977</v>
      </c>
      <c r="H44" s="67">
        <f>H29+H37+H40</f>
        <v>9958.2859999999982</v>
      </c>
      <c r="I44" s="65"/>
      <c r="J44" s="65"/>
      <c r="K44" s="11"/>
    </row>
    <row r="45" spans="1:11" ht="7.5" customHeight="1" x14ac:dyDescent="0.25">
      <c r="A45" s="31"/>
      <c r="B45" s="32"/>
      <c r="C45" s="33"/>
      <c r="D45" s="32"/>
      <c r="E45" s="33"/>
      <c r="F45" s="32"/>
      <c r="G45" s="32"/>
      <c r="H45" s="32"/>
      <c r="I45" s="32"/>
      <c r="J45" s="32"/>
      <c r="K45" s="34"/>
    </row>
    <row r="46" spans="1:11" ht="7.5" customHeight="1" x14ac:dyDescent="0.25">
      <c r="A46" s="31"/>
      <c r="B46" s="32"/>
      <c r="C46" s="33"/>
      <c r="D46" s="32"/>
      <c r="E46" s="33"/>
      <c r="F46" s="32"/>
      <c r="G46" s="32"/>
      <c r="H46" s="32"/>
      <c r="I46" s="32"/>
      <c r="J46" s="32"/>
      <c r="K46" s="34"/>
    </row>
    <row r="47" spans="1:11" ht="17.25" customHeight="1" x14ac:dyDescent="0.25">
      <c r="A47" s="59" t="s">
        <v>6</v>
      </c>
      <c r="B47" s="47"/>
      <c r="C47" s="47"/>
      <c r="D47" s="47"/>
      <c r="E47" s="94"/>
      <c r="F47" s="94"/>
      <c r="G47" s="94"/>
      <c r="H47" s="94"/>
      <c r="I47" s="94"/>
      <c r="J47" s="94"/>
      <c r="K47" s="94"/>
    </row>
    <row r="48" spans="1:11" x14ac:dyDescent="0.25">
      <c r="A48" s="95" t="s">
        <v>18</v>
      </c>
      <c r="B48" s="97" t="s">
        <v>7</v>
      </c>
      <c r="C48" s="100" t="s">
        <v>16</v>
      </c>
      <c r="D48" s="101"/>
      <c r="E48" s="102"/>
      <c r="F48" s="106" t="s">
        <v>39</v>
      </c>
      <c r="G48" s="101"/>
      <c r="H48" s="102"/>
      <c r="I48" s="108" t="s">
        <v>8</v>
      </c>
      <c r="J48" s="109"/>
      <c r="K48" s="110"/>
    </row>
    <row r="49" spans="1:11" ht="15.75" thickBot="1" x14ac:dyDescent="0.3">
      <c r="A49" s="95"/>
      <c r="B49" s="98"/>
      <c r="C49" s="103"/>
      <c r="D49" s="104"/>
      <c r="E49" s="105"/>
      <c r="F49" s="107"/>
      <c r="G49" s="104"/>
      <c r="H49" s="105"/>
      <c r="I49" s="111"/>
      <c r="J49" s="112"/>
      <c r="K49" s="113"/>
    </row>
    <row r="50" spans="1:11" x14ac:dyDescent="0.25">
      <c r="A50" s="95"/>
      <c r="B50" s="98"/>
      <c r="C50" s="114" t="s">
        <v>2</v>
      </c>
      <c r="D50" s="116" t="s">
        <v>9</v>
      </c>
      <c r="E50" s="116" t="s">
        <v>15</v>
      </c>
      <c r="F50" s="116" t="s">
        <v>2</v>
      </c>
      <c r="G50" s="116" t="s">
        <v>9</v>
      </c>
      <c r="H50" s="116" t="s">
        <v>15</v>
      </c>
      <c r="I50" s="116" t="s">
        <v>2</v>
      </c>
      <c r="J50" s="116" t="s">
        <v>9</v>
      </c>
      <c r="K50" s="118" t="s">
        <v>15</v>
      </c>
    </row>
    <row r="51" spans="1:11" ht="15.75" thickBot="1" x14ac:dyDescent="0.3">
      <c r="A51" s="95"/>
      <c r="B51" s="98"/>
      <c r="C51" s="115"/>
      <c r="D51" s="117"/>
      <c r="E51" s="117"/>
      <c r="F51" s="117"/>
      <c r="G51" s="117"/>
      <c r="H51" s="117"/>
      <c r="I51" s="117"/>
      <c r="J51" s="117"/>
      <c r="K51" s="119"/>
    </row>
    <row r="52" spans="1:11" ht="15.75" thickBot="1" x14ac:dyDescent="0.3">
      <c r="A52" s="96"/>
      <c r="B52" s="99"/>
      <c r="C52" s="48"/>
      <c r="D52" s="48"/>
      <c r="E52" s="48"/>
      <c r="F52" s="48"/>
      <c r="G52" s="48"/>
      <c r="H52" s="48"/>
      <c r="I52" s="48"/>
      <c r="J52" s="48"/>
      <c r="K52" s="18"/>
    </row>
    <row r="53" spans="1:11" s="41" customFormat="1" x14ac:dyDescent="0.25">
      <c r="A53" s="40">
        <v>1</v>
      </c>
      <c r="B53" s="49">
        <v>2</v>
      </c>
      <c r="C53" s="50">
        <v>3</v>
      </c>
      <c r="D53" s="50">
        <v>4</v>
      </c>
      <c r="E53" s="50">
        <v>5</v>
      </c>
      <c r="F53" s="50">
        <v>6</v>
      </c>
      <c r="G53" s="50">
        <v>7</v>
      </c>
      <c r="H53" s="50">
        <v>8</v>
      </c>
      <c r="I53" s="50">
        <v>9</v>
      </c>
      <c r="J53" s="50">
        <v>10</v>
      </c>
      <c r="K53" s="35">
        <v>11</v>
      </c>
    </row>
    <row r="54" spans="1:11" s="41" customFormat="1" ht="193.5" customHeight="1" x14ac:dyDescent="0.25">
      <c r="A54" s="42">
        <v>70317.649999999994</v>
      </c>
      <c r="B54" s="14" t="s">
        <v>38</v>
      </c>
      <c r="C54" s="64">
        <v>10267.200000000001</v>
      </c>
      <c r="D54" s="71">
        <v>10267.200000000001</v>
      </c>
      <c r="E54" s="64"/>
      <c r="F54" s="64">
        <v>9958.2999999999993</v>
      </c>
      <c r="G54" s="64">
        <v>9958.2999999999993</v>
      </c>
      <c r="H54" s="64"/>
      <c r="I54" s="72">
        <f>F54-C54</f>
        <v>-308.90000000000146</v>
      </c>
      <c r="J54" s="72">
        <f>G54-D54</f>
        <v>-308.90000000000146</v>
      </c>
      <c r="K54" s="73"/>
    </row>
    <row r="55" spans="1:11" x14ac:dyDescent="0.25">
      <c r="A55" s="5"/>
      <c r="B55" s="32"/>
      <c r="C55" s="32"/>
      <c r="D55" s="32"/>
      <c r="E55" s="32"/>
      <c r="F55" s="32"/>
      <c r="G55" s="32"/>
      <c r="H55" s="32"/>
      <c r="I55" s="32"/>
      <c r="J55" s="32"/>
      <c r="K55" s="5"/>
    </row>
    <row r="56" spans="1:11" x14ac:dyDescent="0.25">
      <c r="A56" s="5"/>
      <c r="B56" s="32"/>
      <c r="C56" s="32"/>
      <c r="D56" s="32"/>
      <c r="E56" s="32"/>
      <c r="F56" s="32"/>
      <c r="G56" s="32"/>
      <c r="H56" s="32"/>
      <c r="I56" s="32"/>
      <c r="J56" s="32"/>
      <c r="K56" s="5"/>
    </row>
    <row r="57" spans="1:11" x14ac:dyDescent="0.25">
      <c r="A57" s="5"/>
      <c r="B57" s="32"/>
      <c r="C57" s="32"/>
      <c r="D57" s="32"/>
      <c r="E57" s="32"/>
      <c r="F57" s="32"/>
      <c r="G57" s="32"/>
      <c r="H57" s="32"/>
      <c r="I57" s="32"/>
      <c r="J57" s="32"/>
      <c r="K57" s="5"/>
    </row>
    <row r="58" spans="1:11" x14ac:dyDescent="0.25">
      <c r="A58" s="5"/>
      <c r="B58" s="32"/>
      <c r="C58" s="32"/>
      <c r="D58" s="32"/>
      <c r="E58" s="32"/>
      <c r="F58" s="32"/>
      <c r="G58" s="32"/>
      <c r="H58" s="32"/>
      <c r="I58" s="32"/>
      <c r="J58" s="32"/>
      <c r="K58" s="5"/>
    </row>
    <row r="59" spans="1:11" x14ac:dyDescent="0.25">
      <c r="A59" s="5"/>
      <c r="B59" s="32"/>
      <c r="C59" s="32"/>
      <c r="D59" s="32"/>
      <c r="E59" s="32"/>
      <c r="F59" s="32"/>
      <c r="G59" s="32"/>
      <c r="H59" s="32"/>
      <c r="I59" s="32"/>
      <c r="J59" s="32"/>
      <c r="K59" s="5"/>
    </row>
  </sheetData>
  <mergeCells count="34">
    <mergeCell ref="J50:J51"/>
    <mergeCell ref="K50:K51"/>
    <mergeCell ref="B8:B13"/>
    <mergeCell ref="D11:D13"/>
    <mergeCell ref="E47:K47"/>
    <mergeCell ref="K8:K13"/>
    <mergeCell ref="A48:A52"/>
    <mergeCell ref="B48:B52"/>
    <mergeCell ref="C48:E49"/>
    <mergeCell ref="F48:H49"/>
    <mergeCell ref="I48:K49"/>
    <mergeCell ref="C50:C51"/>
    <mergeCell ref="D50:D51"/>
    <mergeCell ref="E50:E51"/>
    <mergeCell ref="F50:F51"/>
    <mergeCell ref="G50:G51"/>
    <mergeCell ref="H50:H51"/>
    <mergeCell ref="I50:I51"/>
    <mergeCell ref="F11:F13"/>
    <mergeCell ref="J11:J13"/>
    <mergeCell ref="A3:K3"/>
    <mergeCell ref="A4:K4"/>
    <mergeCell ref="A5:K5"/>
    <mergeCell ref="A6:G6"/>
    <mergeCell ref="A8:A13"/>
    <mergeCell ref="C8:F9"/>
    <mergeCell ref="G8:J9"/>
    <mergeCell ref="C10:C13"/>
    <mergeCell ref="D10:F10"/>
    <mergeCell ref="G10:G13"/>
    <mergeCell ref="H10:J10"/>
    <mergeCell ref="E11:E13"/>
    <mergeCell ref="H11:H13"/>
    <mergeCell ref="I11:I13"/>
  </mergeCells>
  <pageMargins left="0.23622047244094491" right="0.23622047244094491" top="0.19685039370078741" bottom="0.35433070866141736" header="0.31496062992125984" footer="0.31496062992125984"/>
  <pageSetup paperSize="9" scale="60" orientation="landscape" r:id="rId1"/>
  <rowBreaks count="1" manualBreakCount="1">
    <brk id="4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
  <sheetViews>
    <sheetView view="pageBreakPreview" zoomScaleSheetLayoutView="100" workbookViewId="0">
      <selection sqref="A1:K9"/>
    </sheetView>
  </sheetViews>
  <sheetFormatPr defaultRowHeight="15" x14ac:dyDescent="0.25"/>
  <cols>
    <col min="1" max="1" width="14.140625" customWidth="1"/>
    <col min="2" max="2" width="23.85546875" customWidth="1"/>
    <col min="3" max="3" width="9.85546875" customWidth="1"/>
    <col min="4" max="4" width="10.140625" customWidth="1"/>
    <col min="5" max="5" width="9.5703125" customWidth="1"/>
    <col min="6" max="6" width="9.7109375" customWidth="1"/>
    <col min="9" max="9" width="9.5703125" customWidth="1"/>
    <col min="10" max="11" width="9.7109375" customWidth="1"/>
  </cols>
  <sheetData>
    <row r="1" spans="1:11" x14ac:dyDescent="0.25">
      <c r="A1" s="15" t="s">
        <v>6</v>
      </c>
      <c r="B1" s="16"/>
      <c r="C1" s="16"/>
      <c r="D1" s="16"/>
      <c r="E1" s="120" t="s">
        <v>32</v>
      </c>
      <c r="F1" s="120"/>
      <c r="G1" s="120"/>
      <c r="H1" s="120"/>
      <c r="I1" s="120"/>
      <c r="J1" s="120"/>
      <c r="K1" s="120"/>
    </row>
    <row r="2" spans="1:11" ht="15.75" thickBot="1" x14ac:dyDescent="0.3">
      <c r="A2" s="17" t="s">
        <v>0</v>
      </c>
      <c r="B2" s="16"/>
      <c r="C2" s="16"/>
      <c r="D2" s="16"/>
      <c r="E2" s="16"/>
      <c r="F2" s="16"/>
      <c r="G2" s="16"/>
      <c r="H2" s="16"/>
      <c r="I2" s="16"/>
      <c r="J2" s="16"/>
      <c r="K2" s="16"/>
    </row>
    <row r="3" spans="1:11" x14ac:dyDescent="0.25">
      <c r="A3" s="122" t="s">
        <v>18</v>
      </c>
      <c r="B3" s="121" t="s">
        <v>7</v>
      </c>
      <c r="C3" s="125" t="s">
        <v>16</v>
      </c>
      <c r="D3" s="126"/>
      <c r="E3" s="127"/>
      <c r="F3" s="129" t="s">
        <v>17</v>
      </c>
      <c r="G3" s="126"/>
      <c r="H3" s="127"/>
      <c r="I3" s="129" t="s">
        <v>8</v>
      </c>
      <c r="J3" s="126"/>
      <c r="K3" s="127"/>
    </row>
    <row r="4" spans="1:11" ht="15.75" thickBot="1" x14ac:dyDescent="0.3">
      <c r="A4" s="123"/>
      <c r="B4" s="98"/>
      <c r="C4" s="128"/>
      <c r="D4" s="112"/>
      <c r="E4" s="113"/>
      <c r="F4" s="111"/>
      <c r="G4" s="112"/>
      <c r="H4" s="113"/>
      <c r="I4" s="111"/>
      <c r="J4" s="112"/>
      <c r="K4" s="113"/>
    </row>
    <row r="5" spans="1:11" x14ac:dyDescent="0.25">
      <c r="A5" s="123"/>
      <c r="B5" s="98"/>
      <c r="C5" s="130" t="s">
        <v>2</v>
      </c>
      <c r="D5" s="118" t="s">
        <v>9</v>
      </c>
      <c r="E5" s="118" t="s">
        <v>15</v>
      </c>
      <c r="F5" s="118" t="s">
        <v>2</v>
      </c>
      <c r="G5" s="118" t="s">
        <v>9</v>
      </c>
      <c r="H5" s="118" t="s">
        <v>15</v>
      </c>
      <c r="I5" s="118" t="s">
        <v>2</v>
      </c>
      <c r="J5" s="118" t="s">
        <v>9</v>
      </c>
      <c r="K5" s="118" t="s">
        <v>15</v>
      </c>
    </row>
    <row r="6" spans="1:11" ht="15.75" thickBot="1" x14ac:dyDescent="0.3">
      <c r="A6" s="123"/>
      <c r="B6" s="98"/>
      <c r="C6" s="131"/>
      <c r="D6" s="119"/>
      <c r="E6" s="119"/>
      <c r="F6" s="119"/>
      <c r="G6" s="119"/>
      <c r="H6" s="119"/>
      <c r="I6" s="119"/>
      <c r="J6" s="119"/>
      <c r="K6" s="119"/>
    </row>
    <row r="7" spans="1:11" ht="24" customHeight="1" thickBot="1" x14ac:dyDescent="0.3">
      <c r="A7" s="124"/>
      <c r="B7" s="99"/>
      <c r="C7" s="18"/>
      <c r="D7" s="18"/>
      <c r="E7" s="18"/>
      <c r="F7" s="18"/>
      <c r="G7" s="18"/>
      <c r="H7" s="18"/>
      <c r="I7" s="18"/>
      <c r="J7" s="18"/>
      <c r="K7" s="18"/>
    </row>
    <row r="8" spans="1:11" x14ac:dyDescent="0.25">
      <c r="A8" s="19">
        <v>1</v>
      </c>
      <c r="B8" s="20">
        <v>2</v>
      </c>
      <c r="C8" s="21">
        <v>3</v>
      </c>
      <c r="D8" s="21">
        <v>4</v>
      </c>
      <c r="E8" s="21">
        <v>5</v>
      </c>
      <c r="F8" s="21">
        <v>6</v>
      </c>
      <c r="G8" s="21">
        <v>7</v>
      </c>
      <c r="H8" s="21">
        <v>8</v>
      </c>
      <c r="I8" s="21">
        <v>9</v>
      </c>
      <c r="J8" s="21">
        <v>10</v>
      </c>
      <c r="K8" s="21">
        <v>11</v>
      </c>
    </row>
    <row r="9" spans="1:11" ht="180" x14ac:dyDescent="0.25">
      <c r="A9" s="22">
        <v>2450.06</v>
      </c>
      <c r="B9" s="23" t="s">
        <v>33</v>
      </c>
      <c r="C9" s="22">
        <f>D9+E9</f>
        <v>2450.06</v>
      </c>
      <c r="D9" s="22">
        <v>2450.06</v>
      </c>
      <c r="E9" s="24"/>
      <c r="F9" s="24"/>
      <c r="G9" s="24"/>
      <c r="H9" s="24"/>
      <c r="I9" s="22">
        <f>J9+K9</f>
        <v>2339.8330000000001</v>
      </c>
      <c r="J9" s="25">
        <v>2339.8330000000001</v>
      </c>
      <c r="K9" s="24"/>
    </row>
  </sheetData>
  <mergeCells count="15">
    <mergeCell ref="A3:A7"/>
    <mergeCell ref="C3:E4"/>
    <mergeCell ref="F3:H4"/>
    <mergeCell ref="I3:K4"/>
    <mergeCell ref="C5:C6"/>
    <mergeCell ref="D5:D6"/>
    <mergeCell ref="F5:F6"/>
    <mergeCell ref="G5:G6"/>
    <mergeCell ref="I5:I6"/>
    <mergeCell ref="J5:J6"/>
    <mergeCell ref="E1:K1"/>
    <mergeCell ref="B3:B7"/>
    <mergeCell ref="E5:E6"/>
    <mergeCell ref="H5:H6"/>
    <mergeCell ref="K5:K6"/>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Лист2!Область_печати</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Ekonom</dc:creator>
  <cp:lastModifiedBy>310_Malyhina</cp:lastModifiedBy>
  <cp:lastPrinted>2021-03-30T11:59:48Z</cp:lastPrinted>
  <dcterms:created xsi:type="dcterms:W3CDTF">2019-01-29T13:53:26Z</dcterms:created>
  <dcterms:modified xsi:type="dcterms:W3CDTF">2021-03-30T13:27:14Z</dcterms:modified>
</cp:coreProperties>
</file>