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-PC\Documents\2022 рік\"/>
    </mc:Choice>
  </mc:AlternateContent>
  <xr:revisionPtr revIDLastSave="0" documentId="13_ncr:1_{C8233296-CDC0-45F9-8F9A-CB444BA8D08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Загальний фонд" sheetId="1" r:id="rId1"/>
    <sheet name="Спеціальний фонд" sheetId="2" r:id="rId2"/>
  </sheets>
  <externalReferences>
    <externalReference r:id="rId3"/>
  </externalReferences>
  <definedNames>
    <definedName name="_xlnm.Print_Area" localSheetId="0">'Загальний фонд'!$A$1:$E$44</definedName>
    <definedName name="_xlnm.Print_Area" localSheetId="1">'Спеціальний фонд'!$A$1:$E$22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2" l="1"/>
  <c r="D10" i="2"/>
  <c r="E10" i="2" s="1"/>
  <c r="C10" i="2"/>
  <c r="D7" i="2"/>
  <c r="C7" i="2"/>
  <c r="C5" i="2"/>
  <c r="B6" i="2"/>
  <c r="A6" i="2"/>
  <c r="B5" i="2"/>
  <c r="A5" i="2"/>
  <c r="D5" i="2"/>
  <c r="E44" i="1"/>
  <c r="D42" i="1"/>
  <c r="C42" i="1"/>
  <c r="E37" i="1"/>
  <c r="E38" i="1"/>
  <c r="E28" i="1"/>
  <c r="D13" i="1"/>
  <c r="C13" i="1"/>
  <c r="D22" i="1"/>
  <c r="D21" i="1" s="1"/>
  <c r="C8" i="1"/>
  <c r="E10" i="1"/>
  <c r="E7" i="1"/>
  <c r="C5" i="1"/>
  <c r="C21" i="2"/>
  <c r="D15" i="2"/>
  <c r="D12" i="2"/>
  <c r="C12" i="2"/>
  <c r="E20" i="2"/>
  <c r="E8" i="2"/>
  <c r="E13" i="2"/>
  <c r="E33" i="1"/>
  <c r="E34" i="1"/>
  <c r="E35" i="1"/>
  <c r="E36" i="1"/>
  <c r="E6" i="1"/>
  <c r="E9" i="1"/>
  <c r="D19" i="1"/>
  <c r="C19" i="1"/>
  <c r="D8" i="1"/>
  <c r="D21" i="2" l="1"/>
  <c r="E19" i="2"/>
  <c r="E16" i="2"/>
  <c r="C15" i="2"/>
  <c r="E15" i="2"/>
  <c r="E11" i="2"/>
  <c r="D9" i="2"/>
  <c r="C9" i="2"/>
  <c r="E7" i="2"/>
  <c r="C4" i="2"/>
  <c r="E6" i="2"/>
  <c r="D4" i="2"/>
  <c r="E5" i="2"/>
  <c r="E12" i="2"/>
  <c r="E42" i="1"/>
  <c r="E40" i="1"/>
  <c r="D41" i="1"/>
  <c r="D43" i="1" s="1"/>
  <c r="E39" i="1"/>
  <c r="E32" i="1"/>
  <c r="C41" i="1"/>
  <c r="C43" i="1" s="1"/>
  <c r="E31" i="1"/>
  <c r="D25" i="1"/>
  <c r="C25" i="1"/>
  <c r="E27" i="1"/>
  <c r="E26" i="1"/>
  <c r="E25" i="1"/>
  <c r="E14" i="1"/>
  <c r="E13" i="1"/>
  <c r="E23" i="1"/>
  <c r="C22" i="1"/>
  <c r="E19" i="1"/>
  <c r="E20" i="1"/>
  <c r="E18" i="1"/>
  <c r="D15" i="1"/>
  <c r="D12" i="1" s="1"/>
  <c r="E17" i="1"/>
  <c r="E16" i="1"/>
  <c r="C15" i="1"/>
  <c r="C12" i="1" s="1"/>
  <c r="E11" i="1"/>
  <c r="E8" i="1"/>
  <c r="D5" i="1"/>
  <c r="E5" i="1" s="1"/>
  <c r="C4" i="1"/>
  <c r="E21" i="2"/>
  <c r="C14" i="2" l="1"/>
  <c r="D14" i="2"/>
  <c r="D17" i="2" s="1"/>
  <c r="E9" i="2"/>
  <c r="E4" i="2"/>
  <c r="E14" i="2"/>
  <c r="C17" i="2"/>
  <c r="E17" i="2" s="1"/>
  <c r="E41" i="1"/>
  <c r="E43" i="1"/>
  <c r="C21" i="1"/>
  <c r="E21" i="1" s="1"/>
  <c r="E22" i="1"/>
  <c r="E15" i="1"/>
  <c r="E12" i="1"/>
  <c r="D4" i="1"/>
  <c r="D24" i="1" s="1"/>
  <c r="D29" i="1" s="1"/>
  <c r="C24" i="1"/>
  <c r="E4" i="1" l="1"/>
  <c r="C29" i="1"/>
  <c r="E29" i="1" s="1"/>
  <c r="E24" i="1"/>
</calcChain>
</file>

<file path=xl/sharedStrings.xml><?xml version="1.0" encoding="utf-8"?>
<sst xmlns="http://schemas.openxmlformats.org/spreadsheetml/2006/main" count="73" uniqueCount="58">
  <si>
    <t>Код</t>
  </si>
  <si>
    <t>Показник</t>
  </si>
  <si>
    <t>Виконання (%)</t>
  </si>
  <si>
    <t>ДОХОДИ ЗАГАЛЬНОГО ФОНДУ</t>
  </si>
  <si>
    <t>Всього видатків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</si>
  <si>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</si>
  <si>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</si>
  <si>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</si>
  <si>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</si>
  <si>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</si>
  <si>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</si>
  <si>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Неподаткові надходження </t>
  </si>
  <si>
    <t>Доходи від власності та підприємницької діяльності </t>
  </si>
  <si>
    <t>Плата за надання адміністративних послуг</t>
  </si>
  <si>
    <t xml:space="preserve">Адміністративні збори та платежі, доходи від некомерційної господарської діяльності </t>
  </si>
  <si>
    <t>Надходження від орендної плати за користування цілісним майновим комплексом та іншим державним майном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</si>
  <si>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</si>
  <si>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  </t>
  </si>
  <si>
    <t>Інші надходження  </t>
  </si>
  <si>
    <t>Всього доходів</t>
  </si>
  <si>
    <t>Офіційні трансферти</t>
  </si>
  <si>
    <t>Дотації з державного бюджету місцевим бюджетам</t>
  </si>
  <si>
    <t>Субвенції з державного бюджету місцевим бюджетам</t>
  </si>
  <si>
    <t>Субвенції з місцевих бюджетів іншим місцевим бюджетам</t>
  </si>
  <si>
    <t>ВИДАТКИ ЗАГАЛЬНОГО ФОНДУ</t>
  </si>
  <si>
    <t>0100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</si>
  <si>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</si>
  <si>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</si>
  <si>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</si>
  <si>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</si>
  <si>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>Культура i мистецтво</t>
  </si>
  <si>
    <t>Фiзична культура i спорт</t>
  </si>
  <si>
    <t>Економічна діяльність</t>
  </si>
  <si>
    <t>Інша діяльність</t>
  </si>
  <si>
    <t>Плата за використання інших природних ресурсів</t>
  </si>
  <si>
    <t>Разом доходів без  трансфертів</t>
  </si>
  <si>
    <t>ДОХОДИ СПЕЦІАЛЬНОГО ФОНДУ</t>
  </si>
  <si>
    <t>ВИДАТКИ СПЕЦІАЛЬНОГО  ФОНДУ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</si>
  <si>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</si>
  <si>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</si>
  <si>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>Інші податки та збори</t>
  </si>
  <si>
    <t>Екологічний податок</t>
  </si>
  <si>
    <t>Трансферти з обласного бюджету місцевим бюджетам за рахунок трансфертів з державного бюджету</t>
  </si>
  <si>
    <t>Всього видатків без трансфертів місцевим бюджетам за рахунок державного бюджету</t>
  </si>
  <si>
    <t>РАЗОМ ВИДАТКІВ</t>
  </si>
  <si>
    <t xml:space="preserve">Доходи від операцій з капіталом </t>
  </si>
  <si>
    <t>Надходження від продажу основного капіталу</t>
  </si>
  <si>
    <t>КРЕДИТУВАННЯ СПЕЦІАЛЬНОГО фонду 
(надання)</t>
  </si>
  <si>
    <t>КРЕДИТУВАННЯ загального фонду
(надання)</t>
  </si>
  <si>
    <t>Трансферти з обласного бюджету за рахунок власних доходів</t>
  </si>
  <si>
    <t>Рентна плата за користування надрами загальнодержавного значення</t>
  </si>
  <si>
    <t>Надходження коштів від Державного фонду дорогоцінних металів і дорогоцінного каміння</t>
  </si>
  <si>
    <t>Виконання обласного бюджету Херсонської області 
станом на 01 березня 2022 року</t>
  </si>
  <si>
    <t>План на 
січень - лютий
2022 року (тис.грн)</t>
  </si>
  <si>
    <t>Виконано за 
січень - лютий
2022 року (тис.грн)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</si>
  <si>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</si>
  <si>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</t>
  </si>
  <si>
    <t>Житлово-комунальне господарство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</si>
</sst>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4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64" fontId="0" fillId="0" borderId="0" xfId="0" applyNumberFormat="1"/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8" fillId="0" borderId="0" xfId="0" applyFont="1" applyFill="1"/>
    <xf numFmtId="0" fontId="17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3" fillId="0" borderId="0" xfId="0" applyFont="1" applyFill="1"/>
    <xf numFmtId="0" fontId="12" fillId="0" borderId="2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</cellXfs>
  <cellStyles count="4">
    <cellStyle name="Звичайний" xfId="0" builtinId="0"/>
    <cellStyle name="Звичайний 2" xfId="1" xr:uid="{00000000-0005-0000-0000-000000000000}"/>
    <cellStyle name="Звичайний 2 2" xfId="3" xr:uid="{00000000-0005-0000-0000-000001000000}"/>
    <cellStyle name="Звичайни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-PC\Documents\2022%20&#1088;&#1110;&#1082;\&#1076;&#1086;&#1093;&#1086;&#1076;&#1080;%20&#1057;&#1060;%2001.03.22.xlsx" TargetMode="External"/><Relationship Id="rId1" Type="http://schemas.openxmlformats.org/officeDocument/2006/relationships/externalLinkPath" Target="&#1076;&#1086;&#1093;&#1086;&#1076;&#1080;%20&#1057;&#1060;%2001.03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Аркуш1"/>
    </sheetNames>
    <sheetDataSet>
      <sheetData sheetId="0">
        <row r="10">
          <cell r="C10" t="str">
            <v>12000000</v>
          </cell>
          <cell r="D10" t="str">
            <v>Податки на власність  </v>
          </cell>
        </row>
        <row r="11">
          <cell r="C11" t="str">
            <v>12020000</v>
          </cell>
          <cell r="D11" t="str">
            <v>Податок з власників транспортних засобів та інших самохідних машин і механізмів  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view="pageBreakPreview" zoomScaleNormal="100" zoomScaleSheetLayoutView="100" workbookViewId="0">
      <pane xSplit="2" ySplit="3" topLeftCell="C4" activePane="bottomRight" state="frozen"/>
      <selection activeCell="B50" sqref="B50"/>
      <selection pane="topRight" activeCell="B50" sqref="B50"/>
      <selection pane="bottomLeft" activeCell="B50" sqref="B50"/>
      <selection pane="bottomRight" activeCell="D47" sqref="D47"/>
    </sheetView>
  </sheetViews>
  <sheetFormatPr defaultColWidth="9.1796875" defaultRowHeight="14.5" x14ac:dyDescent="0.35"/>
  <cols>
    <col min="1" max="1" width="13.26953125" customWidth="1"/>
    <col min="2" max="2" width="55.7265625" customWidth="1"/>
    <col min="3" max="3" width="19.7265625" customWidth="1"/>
    <col min="4" max="4" width="18.54296875" customWidth="1"/>
    <col min="5" max="5" width="15.1796875" customWidth="1"/>
  </cols>
  <sheetData>
    <row r="1" spans="1:5" ht="48.75" customHeight="1" x14ac:dyDescent="0.45">
      <c r="A1" s="4" t="s">
        <v>52</v>
      </c>
      <c r="B1" s="4"/>
      <c r="C1" s="4"/>
      <c r="D1" s="4"/>
      <c r="E1" s="4"/>
    </row>
    <row r="2" spans="1:5" ht="42" x14ac:dyDescent="0.35">
      <c r="A2" s="1" t="s">
        <v>0</v>
      </c>
      <c r="B2" s="1" t="s">
        <v>1</v>
      </c>
      <c r="C2" s="1" t="s">
        <v>53</v>
      </c>
      <c r="D2" s="1" t="s">
        <v>54</v>
      </c>
      <c r="E2" s="1" t="s">
        <v>2</v>
      </c>
    </row>
    <row r="3" spans="1:5" s="2" customFormat="1" ht="17.5" x14ac:dyDescent="0.35">
      <c r="A3" s="5" t="s">
        <v>3</v>
      </c>
      <c r="B3" s="5"/>
      <c r="C3" s="5"/>
      <c r="D3" s="5"/>
      <c r="E3" s="5"/>
    </row>
    <row r="4" spans="1:5" s="9" customFormat="1" ht="17.5" x14ac:dyDescent="0.35">
      <c r="A4" s="6">
        <v>10000000</v>
      </c>
      <c r="B4" s="7" t="s">
        <v>5</v>
      </c>
      <c r="C4" s="8">
        <f>C5+C8</f>
        <v>131350</v>
      </c>
      <c r="D4" s="8">
        <f>D5+D8</f>
        <v>136097.22560999999</v>
      </c>
      <c r="E4" s="8">
        <f>D4/C4*100</f>
        <v>103.61418013703845</v>
      </c>
    </row>
    <row r="5" spans="1:5" s="13" customFormat="1" ht="28" x14ac:dyDescent="0.35">
      <c r="A5" s="10">
        <v>11000000</v>
      </c>
      <c r="B5" s="11" t="s">
        <v>6</v>
      </c>
      <c r="C5" s="12">
        <f>C6+C7</f>
        <v>125564.70000000001</v>
      </c>
      <c r="D5" s="12">
        <f>D6+D7</f>
        <v>129312.10571</v>
      </c>
      <c r="E5" s="12">
        <f t="shared" ref="E5:E28" si="0">D5/C5*100</f>
        <v>102.98444205258323</v>
      </c>
    </row>
    <row r="6" spans="1:5" s="13" customFormat="1" x14ac:dyDescent="0.35">
      <c r="A6" s="10">
        <v>11010000</v>
      </c>
      <c r="B6" s="11" t="s">
        <v>7</v>
      </c>
      <c r="C6" s="12">
        <v>121176.1</v>
      </c>
      <c r="D6" s="12">
        <v>124537.31529</v>
      </c>
      <c r="E6" s="12">
        <f t="shared" si="0"/>
        <v>102.77382692626679</v>
      </c>
    </row>
    <row r="7" spans="1:5" s="13" customFormat="1" x14ac:dyDescent="0.35">
      <c r="A7" s="10">
        <v>11020000</v>
      </c>
      <c r="B7" s="11" t="s">
        <v>8</v>
      </c>
      <c r="C7" s="12">
        <v>4388.6000000000004</v>
      </c>
      <c r="D7" s="12">
        <v>4774.7904200000003</v>
      </c>
      <c r="E7" s="12">
        <f t="shared" si="0"/>
        <v>108.7998546233423</v>
      </c>
    </row>
    <row r="8" spans="1:5" s="13" customFormat="1" ht="28" x14ac:dyDescent="0.35">
      <c r="A8" s="10">
        <v>13000000</v>
      </c>
      <c r="B8" s="11" t="s">
        <v>9</v>
      </c>
      <c r="C8" s="12">
        <f>C9+C10+C11</f>
        <v>5785.3</v>
      </c>
      <c r="D8" s="12">
        <f>D9+D10+D11</f>
        <v>6785.1198999999997</v>
      </c>
      <c r="E8" s="12">
        <f t="shared" si="0"/>
        <v>117.28207525970996</v>
      </c>
    </row>
    <row r="9" spans="1:5" s="13" customFormat="1" ht="18.75" customHeight="1" x14ac:dyDescent="0.35">
      <c r="A9" s="10">
        <v>13020000</v>
      </c>
      <c r="B9" s="11" t="s">
        <v>10</v>
      </c>
      <c r="C9" s="12">
        <v>3985.7</v>
      </c>
      <c r="D9" s="12">
        <v>4571.9621100000004</v>
      </c>
      <c r="E9" s="12">
        <f t="shared" si="0"/>
        <v>114.70913791805705</v>
      </c>
    </row>
    <row r="10" spans="1:5" s="13" customFormat="1" ht="28" x14ac:dyDescent="0.35">
      <c r="A10" s="10">
        <v>13030000</v>
      </c>
      <c r="B10" s="11" t="s">
        <v>50</v>
      </c>
      <c r="C10" s="12">
        <v>1087.5</v>
      </c>
      <c r="D10" s="12">
        <v>1318.7380600000001</v>
      </c>
      <c r="E10" s="12">
        <f t="shared" si="0"/>
        <v>121.2632698850575</v>
      </c>
    </row>
    <row r="11" spans="1:5" s="13" customFormat="1" x14ac:dyDescent="0.35">
      <c r="A11" s="10">
        <v>13070000</v>
      </c>
      <c r="B11" s="11" t="s">
        <v>34</v>
      </c>
      <c r="C11" s="12">
        <v>712.1</v>
      </c>
      <c r="D11" s="12">
        <v>894.41972999999996</v>
      </c>
      <c r="E11" s="12">
        <f t="shared" si="0"/>
        <v>125.60310770959133</v>
      </c>
    </row>
    <row r="12" spans="1:5" s="9" customFormat="1" ht="17.5" x14ac:dyDescent="0.35">
      <c r="A12" s="6">
        <v>20000000</v>
      </c>
      <c r="B12" s="7" t="s">
        <v>11</v>
      </c>
      <c r="C12" s="8">
        <f>C15+C19+C13</f>
        <v>5197.3</v>
      </c>
      <c r="D12" s="8">
        <f>D15+D19+D13</f>
        <v>5301.0341200000012</v>
      </c>
      <c r="E12" s="8">
        <f t="shared" si="0"/>
        <v>101.99592326785063</v>
      </c>
    </row>
    <row r="13" spans="1:5" s="9" customFormat="1" x14ac:dyDescent="0.35">
      <c r="A13" s="10">
        <v>21000000</v>
      </c>
      <c r="B13" s="11" t="s">
        <v>55</v>
      </c>
      <c r="C13" s="12">
        <f>C14</f>
        <v>10.4</v>
      </c>
      <c r="D13" s="12">
        <f>D14</f>
        <v>11.6</v>
      </c>
      <c r="E13" s="12">
        <f t="shared" ref="E13:E14" si="1">D13/C13*100</f>
        <v>111.53846153846155</v>
      </c>
    </row>
    <row r="14" spans="1:5" s="9" customFormat="1" ht="70" x14ac:dyDescent="0.35">
      <c r="A14" s="10">
        <v>21010000</v>
      </c>
      <c r="B14" s="11" t="s">
        <v>56</v>
      </c>
      <c r="C14" s="12">
        <v>10.4</v>
      </c>
      <c r="D14" s="12">
        <v>11.6</v>
      </c>
      <c r="E14" s="12">
        <f t="shared" si="1"/>
        <v>111.53846153846155</v>
      </c>
    </row>
    <row r="15" spans="1:5" s="13" customFormat="1" ht="28" x14ac:dyDescent="0.35">
      <c r="A15" s="10">
        <v>22000000</v>
      </c>
      <c r="B15" s="11" t="s">
        <v>14</v>
      </c>
      <c r="C15" s="12">
        <f>C16+C17+C18</f>
        <v>4594.4000000000005</v>
      </c>
      <c r="D15" s="12">
        <f>D16+D17+D18</f>
        <v>5134.4246500000008</v>
      </c>
      <c r="E15" s="12">
        <f t="shared" si="0"/>
        <v>111.7539754919032</v>
      </c>
    </row>
    <row r="16" spans="1:5" s="13" customFormat="1" x14ac:dyDescent="0.35">
      <c r="A16" s="10">
        <v>22010000</v>
      </c>
      <c r="B16" s="11" t="s">
        <v>13</v>
      </c>
      <c r="C16" s="12">
        <v>4285.8</v>
      </c>
      <c r="D16" s="12">
        <v>4752.1527400000004</v>
      </c>
      <c r="E16" s="12">
        <f t="shared" si="0"/>
        <v>110.88134630640721</v>
      </c>
    </row>
    <row r="17" spans="1:5" s="13" customFormat="1" ht="28" x14ac:dyDescent="0.35">
      <c r="A17" s="10">
        <v>22080000</v>
      </c>
      <c r="B17" s="11" t="s">
        <v>15</v>
      </c>
      <c r="C17" s="12">
        <v>275</v>
      </c>
      <c r="D17" s="12">
        <v>300.96057000000002</v>
      </c>
      <c r="E17" s="12">
        <f t="shared" si="0"/>
        <v>109.44020727272728</v>
      </c>
    </row>
    <row r="18" spans="1:5" s="13" customFormat="1" ht="72.650000000000006" customHeight="1" x14ac:dyDescent="0.35">
      <c r="A18" s="10">
        <v>22130000</v>
      </c>
      <c r="B18" s="11" t="s">
        <v>16</v>
      </c>
      <c r="C18" s="12">
        <v>33.6</v>
      </c>
      <c r="D18" s="12">
        <v>81.311340000000001</v>
      </c>
      <c r="E18" s="12">
        <f t="shared" si="0"/>
        <v>241.99803571428569</v>
      </c>
    </row>
    <row r="19" spans="1:5" s="13" customFormat="1" x14ac:dyDescent="0.35">
      <c r="A19" s="10">
        <v>24000000</v>
      </c>
      <c r="B19" s="11" t="s">
        <v>17</v>
      </c>
      <c r="C19" s="12">
        <f>C20</f>
        <v>592.5</v>
      </c>
      <c r="D19" s="12">
        <f>D20</f>
        <v>155.00946999999999</v>
      </c>
      <c r="E19" s="12">
        <f t="shared" si="0"/>
        <v>26.161935864978901</v>
      </c>
    </row>
    <row r="20" spans="1:5" s="13" customFormat="1" x14ac:dyDescent="0.35">
      <c r="A20" s="10">
        <v>24060000</v>
      </c>
      <c r="B20" s="11" t="s">
        <v>18</v>
      </c>
      <c r="C20" s="12">
        <v>592.5</v>
      </c>
      <c r="D20" s="12">
        <v>155.00946999999999</v>
      </c>
      <c r="E20" s="12">
        <f t="shared" si="0"/>
        <v>26.161935864978901</v>
      </c>
    </row>
    <row r="21" spans="1:5" s="9" customFormat="1" ht="17.5" x14ac:dyDescent="0.35">
      <c r="A21" s="14">
        <v>30000000</v>
      </c>
      <c r="B21" s="7" t="s">
        <v>45</v>
      </c>
      <c r="C21" s="8">
        <f>C22</f>
        <v>0</v>
      </c>
      <c r="D21" s="8">
        <f>D22</f>
        <v>1.12802</v>
      </c>
      <c r="E21" s="16" t="e">
        <f t="shared" si="0"/>
        <v>#DIV/0!</v>
      </c>
    </row>
    <row r="22" spans="1:5" s="13" customFormat="1" x14ac:dyDescent="0.35">
      <c r="A22" s="10">
        <v>31000000</v>
      </c>
      <c r="B22" s="11" t="s">
        <v>46</v>
      </c>
      <c r="C22" s="12">
        <f>C23</f>
        <v>0</v>
      </c>
      <c r="D22" s="12">
        <f>D23</f>
        <v>1.12802</v>
      </c>
      <c r="E22" s="17" t="e">
        <f t="shared" si="0"/>
        <v>#DIV/0!</v>
      </c>
    </row>
    <row r="23" spans="1:5" s="13" customFormat="1" ht="28" x14ac:dyDescent="0.35">
      <c r="A23" s="10">
        <v>31020000</v>
      </c>
      <c r="B23" s="11" t="s">
        <v>51</v>
      </c>
      <c r="C23" s="12">
        <v>0</v>
      </c>
      <c r="D23" s="12">
        <v>1.12802</v>
      </c>
      <c r="E23" s="17" t="e">
        <f t="shared" si="0"/>
        <v>#DIV/0!</v>
      </c>
    </row>
    <row r="24" spans="1:5" s="13" customFormat="1" ht="20" x14ac:dyDescent="0.4">
      <c r="A24" s="18" t="s">
        <v>35</v>
      </c>
      <c r="B24" s="19"/>
      <c r="C24" s="20">
        <f>C4+C12+C21</f>
        <v>136547.29999999999</v>
      </c>
      <c r="D24" s="20">
        <f>D4+D12+D21</f>
        <v>141399.38774999999</v>
      </c>
      <c r="E24" s="20">
        <f t="shared" si="0"/>
        <v>103.5534117115461</v>
      </c>
    </row>
    <row r="25" spans="1:5" s="9" customFormat="1" ht="17.5" x14ac:dyDescent="0.35">
      <c r="A25" s="6">
        <v>40000000</v>
      </c>
      <c r="B25" s="7" t="s">
        <v>20</v>
      </c>
      <c r="C25" s="8">
        <f>C26+C27+C28</f>
        <v>99394</v>
      </c>
      <c r="D25" s="8">
        <f>D26+D27+D28</f>
        <v>105755.56666</v>
      </c>
      <c r="E25" s="21">
        <f t="shared" si="0"/>
        <v>106.40035279795561</v>
      </c>
    </row>
    <row r="26" spans="1:5" s="13" customFormat="1" x14ac:dyDescent="0.35">
      <c r="A26" s="10">
        <v>41020000</v>
      </c>
      <c r="B26" s="11" t="s">
        <v>21</v>
      </c>
      <c r="C26" s="15">
        <v>52913.4</v>
      </c>
      <c r="D26" s="15">
        <v>49544.066659999997</v>
      </c>
      <c r="E26" s="15">
        <f t="shared" si="0"/>
        <v>93.632362804129002</v>
      </c>
    </row>
    <row r="27" spans="1:5" s="13" customFormat="1" x14ac:dyDescent="0.35">
      <c r="A27" s="10">
        <v>41030000</v>
      </c>
      <c r="B27" s="11" t="s">
        <v>22</v>
      </c>
      <c r="C27" s="15">
        <v>46086.1</v>
      </c>
      <c r="D27" s="15">
        <v>56047</v>
      </c>
      <c r="E27" s="15">
        <f t="shared" si="0"/>
        <v>121.61367527302158</v>
      </c>
    </row>
    <row r="28" spans="1:5" s="13" customFormat="1" x14ac:dyDescent="0.35">
      <c r="A28" s="10">
        <v>41050000</v>
      </c>
      <c r="B28" s="11" t="s">
        <v>23</v>
      </c>
      <c r="C28" s="15">
        <v>394.5</v>
      </c>
      <c r="D28" s="15">
        <v>164.5</v>
      </c>
      <c r="E28" s="15">
        <f t="shared" si="0"/>
        <v>41.698352344740172</v>
      </c>
    </row>
    <row r="29" spans="1:5" s="25" customFormat="1" ht="21" x14ac:dyDescent="0.5">
      <c r="A29" s="22" t="s">
        <v>19</v>
      </c>
      <c r="B29" s="23"/>
      <c r="C29" s="24">
        <f>C24+C25</f>
        <v>235941.3</v>
      </c>
      <c r="D29" s="24">
        <f>D24+D25</f>
        <v>247154.95441000001</v>
      </c>
      <c r="E29" s="24">
        <f>D29/C29*100</f>
        <v>104.75273061986181</v>
      </c>
    </row>
    <row r="30" spans="1:5" s="13" customFormat="1" ht="17.5" x14ac:dyDescent="0.35">
      <c r="A30" s="26" t="s">
        <v>24</v>
      </c>
      <c r="B30" s="26"/>
      <c r="C30" s="26"/>
      <c r="D30" s="26"/>
      <c r="E30" s="26"/>
    </row>
    <row r="31" spans="1:5" s="13" customFormat="1" x14ac:dyDescent="0.35">
      <c r="A31" s="37" t="s">
        <v>25</v>
      </c>
      <c r="B31" s="11" t="s">
        <v>26</v>
      </c>
      <c r="C31" s="15">
        <v>5331.4</v>
      </c>
      <c r="D31" s="15">
        <v>4725.9443799999999</v>
      </c>
      <c r="E31" s="15">
        <f>D31/C31*100</f>
        <v>88.643590426529613</v>
      </c>
    </row>
    <row r="32" spans="1:5" s="13" customFormat="1" x14ac:dyDescent="0.35">
      <c r="A32" s="37">
        <v>1000</v>
      </c>
      <c r="B32" s="11" t="s">
        <v>27</v>
      </c>
      <c r="C32" s="15">
        <v>138252.742</v>
      </c>
      <c r="D32" s="15">
        <v>113761.93403999999</v>
      </c>
      <c r="E32" s="15">
        <f t="shared" ref="E32:E44" si="2">D32/C32*100</f>
        <v>82.285481209479372</v>
      </c>
    </row>
    <row r="33" spans="1:5" s="13" customFormat="1" x14ac:dyDescent="0.35">
      <c r="A33" s="37">
        <v>2000</v>
      </c>
      <c r="B33" s="11" t="s">
        <v>28</v>
      </c>
      <c r="C33" s="15">
        <v>46422.699000000001</v>
      </c>
      <c r="D33" s="15">
        <v>24798.857280000004</v>
      </c>
      <c r="E33" s="15">
        <f t="shared" si="2"/>
        <v>53.419680057809657</v>
      </c>
    </row>
    <row r="34" spans="1:5" s="13" customFormat="1" x14ac:dyDescent="0.35">
      <c r="A34" s="37">
        <v>3000</v>
      </c>
      <c r="B34" s="11" t="s">
        <v>29</v>
      </c>
      <c r="C34" s="15">
        <v>36794.508000000002</v>
      </c>
      <c r="D34" s="15">
        <v>34011.96661000001</v>
      </c>
      <c r="E34" s="15">
        <f t="shared" si="2"/>
        <v>92.437617619455622</v>
      </c>
    </row>
    <row r="35" spans="1:5" s="13" customFormat="1" x14ac:dyDescent="0.35">
      <c r="A35" s="37">
        <v>4000</v>
      </c>
      <c r="B35" s="11" t="s">
        <v>30</v>
      </c>
      <c r="C35" s="15">
        <v>22726.366999999998</v>
      </c>
      <c r="D35" s="15">
        <v>20866.584899999994</v>
      </c>
      <c r="E35" s="15">
        <f t="shared" si="2"/>
        <v>91.816632636443813</v>
      </c>
    </row>
    <row r="36" spans="1:5" s="13" customFormat="1" x14ac:dyDescent="0.35">
      <c r="A36" s="37">
        <v>5000</v>
      </c>
      <c r="B36" s="11" t="s">
        <v>31</v>
      </c>
      <c r="C36" s="15">
        <v>10573.268</v>
      </c>
      <c r="D36" s="15">
        <v>9381.2964699999993</v>
      </c>
      <c r="E36" s="15">
        <f t="shared" si="2"/>
        <v>88.726555214527806</v>
      </c>
    </row>
    <row r="37" spans="1:5" s="13" customFormat="1" x14ac:dyDescent="0.35">
      <c r="A37" s="37">
        <v>6000</v>
      </c>
      <c r="B37" s="11" t="s">
        <v>57</v>
      </c>
      <c r="C37" s="15">
        <v>14.28</v>
      </c>
      <c r="D37" s="15">
        <v>0</v>
      </c>
      <c r="E37" s="15">
        <f t="shared" si="2"/>
        <v>0</v>
      </c>
    </row>
    <row r="38" spans="1:5" s="13" customFormat="1" x14ac:dyDescent="0.35">
      <c r="A38" s="37">
        <v>7000</v>
      </c>
      <c r="B38" s="11" t="s">
        <v>32</v>
      </c>
      <c r="C38" s="15">
        <v>514.94000000000005</v>
      </c>
      <c r="D38" s="15">
        <v>245.56220999999999</v>
      </c>
      <c r="E38" s="15">
        <f t="shared" si="2"/>
        <v>47.687538353982987</v>
      </c>
    </row>
    <row r="39" spans="1:5" s="13" customFormat="1" x14ac:dyDescent="0.35">
      <c r="A39" s="37">
        <v>8000</v>
      </c>
      <c r="B39" s="11" t="s">
        <v>33</v>
      </c>
      <c r="C39" s="15">
        <v>1518.92</v>
      </c>
      <c r="D39" s="15">
        <v>560</v>
      </c>
      <c r="E39" s="15">
        <f t="shared" si="2"/>
        <v>36.868301161351482</v>
      </c>
    </row>
    <row r="40" spans="1:5" s="40" customFormat="1" ht="22.5" customHeight="1" x14ac:dyDescent="0.35">
      <c r="A40" s="38" t="s">
        <v>49</v>
      </c>
      <c r="B40" s="39"/>
      <c r="C40" s="15">
        <v>1723.5772400000001</v>
      </c>
      <c r="D40" s="15">
        <v>1719.7976100000001</v>
      </c>
      <c r="E40" s="15">
        <f t="shared" si="2"/>
        <v>99.780710146764292</v>
      </c>
    </row>
    <row r="41" spans="1:5" s="13" customFormat="1" ht="35.25" customHeight="1" x14ac:dyDescent="0.35">
      <c r="A41" s="27" t="s">
        <v>43</v>
      </c>
      <c r="B41" s="28"/>
      <c r="C41" s="20">
        <f>SUM(C31:C40)</f>
        <v>263872.70124000002</v>
      </c>
      <c r="D41" s="20">
        <f>SUM(D31:D40)</f>
        <v>210071.94349999999</v>
      </c>
      <c r="E41" s="20">
        <f t="shared" si="2"/>
        <v>79.611093725429882</v>
      </c>
    </row>
    <row r="42" spans="1:5" s="13" customFormat="1" ht="36.75" customHeight="1" x14ac:dyDescent="0.35">
      <c r="A42" s="41" t="s">
        <v>42</v>
      </c>
      <c r="B42" s="42"/>
      <c r="C42" s="15">
        <f>14894.26324-C40</f>
        <v>13170.686</v>
      </c>
      <c r="D42" s="15">
        <f>14890.48361-D40</f>
        <v>13170.686</v>
      </c>
      <c r="E42" s="15">
        <f t="shared" si="2"/>
        <v>100</v>
      </c>
    </row>
    <row r="43" spans="1:5" s="13" customFormat="1" ht="20" x14ac:dyDescent="0.35">
      <c r="A43" s="27" t="s">
        <v>44</v>
      </c>
      <c r="B43" s="28"/>
      <c r="C43" s="20">
        <f>C41+C42</f>
        <v>277043.38724000001</v>
      </c>
      <c r="D43" s="20">
        <f>D41+D42</f>
        <v>223242.62949999998</v>
      </c>
      <c r="E43" s="20">
        <f t="shared" si="2"/>
        <v>80.580385521567081</v>
      </c>
    </row>
    <row r="44" spans="1:5" s="9" customFormat="1" ht="46.5" customHeight="1" x14ac:dyDescent="0.4">
      <c r="A44" s="43" t="s">
        <v>48</v>
      </c>
      <c r="B44" s="44"/>
      <c r="C44" s="20">
        <v>65.44</v>
      </c>
      <c r="D44" s="20">
        <v>0</v>
      </c>
      <c r="E44" s="20">
        <f t="shared" si="2"/>
        <v>0</v>
      </c>
    </row>
    <row r="46" spans="1:5" x14ac:dyDescent="0.35">
      <c r="D46" s="3"/>
    </row>
    <row r="48" spans="1:5" x14ac:dyDescent="0.35">
      <c r="D48" s="3"/>
    </row>
  </sheetData>
  <mergeCells count="10">
    <mergeCell ref="A44:B44"/>
    <mergeCell ref="A1:E1"/>
    <mergeCell ref="A3:E3"/>
    <mergeCell ref="A30:E30"/>
    <mergeCell ref="A29:B29"/>
    <mergeCell ref="A41:B41"/>
    <mergeCell ref="A24:B24"/>
    <mergeCell ref="A42:B42"/>
    <mergeCell ref="A43:B43"/>
    <mergeCell ref="A40:B40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view="pageBreakPreview" zoomScaleNormal="100" zoomScaleSheetLayoutView="100" workbookViewId="0">
      <pane xSplit="2" ySplit="3" topLeftCell="C4" activePane="bottomRight" state="frozen"/>
      <selection activeCell="C47" sqref="C47"/>
      <selection pane="topRight" activeCell="C47" sqref="C47"/>
      <selection pane="bottomLeft" activeCell="C47" sqref="C47"/>
      <selection pane="bottomRight" activeCell="F16" sqref="F16"/>
    </sheetView>
  </sheetViews>
  <sheetFormatPr defaultColWidth="9.1796875" defaultRowHeight="14.5" x14ac:dyDescent="0.35"/>
  <cols>
    <col min="1" max="1" width="14.453125" customWidth="1"/>
    <col min="2" max="2" width="55.7265625" customWidth="1"/>
    <col min="3" max="3" width="16.54296875" customWidth="1"/>
    <col min="4" max="4" width="16.26953125" customWidth="1"/>
    <col min="5" max="5" width="15.1796875" customWidth="1"/>
  </cols>
  <sheetData>
    <row r="1" spans="1:5" ht="48.75" customHeight="1" x14ac:dyDescent="0.45">
      <c r="A1" s="4" t="s">
        <v>52</v>
      </c>
      <c r="B1" s="4"/>
      <c r="C1" s="4"/>
      <c r="D1" s="4"/>
      <c r="E1" s="4"/>
    </row>
    <row r="2" spans="1:5" ht="56" x14ac:dyDescent="0.35">
      <c r="A2" s="1" t="s">
        <v>0</v>
      </c>
      <c r="B2" s="1" t="s">
        <v>1</v>
      </c>
      <c r="C2" s="1" t="s">
        <v>53</v>
      </c>
      <c r="D2" s="1" t="s">
        <v>54</v>
      </c>
      <c r="E2" s="1" t="s">
        <v>2</v>
      </c>
    </row>
    <row r="3" spans="1:5" s="2" customFormat="1" ht="17.5" x14ac:dyDescent="0.35">
      <c r="A3" s="5" t="s">
        <v>36</v>
      </c>
      <c r="B3" s="5"/>
      <c r="C3" s="5"/>
      <c r="D3" s="5"/>
      <c r="E3" s="5"/>
    </row>
    <row r="4" spans="1:5" s="9" customFormat="1" ht="17.5" x14ac:dyDescent="0.35">
      <c r="A4" s="29">
        <v>10000000</v>
      </c>
      <c r="B4" s="30" t="s">
        <v>5</v>
      </c>
      <c r="C4" s="8">
        <f>C5+C7</f>
        <v>754.1</v>
      </c>
      <c r="D4" s="8">
        <f>D5+D7</f>
        <v>869.17904999999996</v>
      </c>
      <c r="E4" s="8">
        <f>D4/C4*100</f>
        <v>115.26044954250099</v>
      </c>
    </row>
    <row r="5" spans="1:5" s="13" customFormat="1" x14ac:dyDescent="0.35">
      <c r="A5" s="31" t="str">
        <f>[1]Аркуш1!$C$10</f>
        <v>12000000</v>
      </c>
      <c r="B5" s="32" t="str">
        <f>[1]Аркуш1!$D$10</f>
        <v>Податки на власність  </v>
      </c>
      <c r="C5" s="12">
        <f>C6</f>
        <v>0</v>
      </c>
      <c r="D5" s="12">
        <f>D6</f>
        <v>2.1714000000000002</v>
      </c>
      <c r="E5" s="17" t="e">
        <f t="shared" ref="E5:E6" si="0">D5/C5*100</f>
        <v>#DIV/0!</v>
      </c>
    </row>
    <row r="6" spans="1:5" s="13" customFormat="1" ht="32.5" customHeight="1" x14ac:dyDescent="0.35">
      <c r="A6" s="31" t="str">
        <f>[1]Аркуш1!$C$11</f>
        <v>12020000</v>
      </c>
      <c r="B6" s="32" t="str">
        <f>[1]Аркуш1!$D$11</f>
        <v>Податок з власників транспортних засобів та інших самохідних машин і механізмів  </v>
      </c>
      <c r="C6" s="12">
        <v>0</v>
      </c>
      <c r="D6" s="12">
        <v>2.1714000000000002</v>
      </c>
      <c r="E6" s="17" t="e">
        <f t="shared" si="0"/>
        <v>#DIV/0!</v>
      </c>
    </row>
    <row r="7" spans="1:5" s="13" customFormat="1" x14ac:dyDescent="0.35">
      <c r="A7" s="31">
        <v>19000000</v>
      </c>
      <c r="B7" s="32" t="s">
        <v>40</v>
      </c>
      <c r="C7" s="12">
        <f>C8</f>
        <v>754.1</v>
      </c>
      <c r="D7" s="12">
        <f>D8</f>
        <v>867.00765000000001</v>
      </c>
      <c r="E7" s="12">
        <f t="shared" ref="E7:E17" si="1">D7/C7*100</f>
        <v>114.9725036467312</v>
      </c>
    </row>
    <row r="8" spans="1:5" s="13" customFormat="1" x14ac:dyDescent="0.35">
      <c r="A8" s="31">
        <v>19010000</v>
      </c>
      <c r="B8" s="32" t="s">
        <v>41</v>
      </c>
      <c r="C8" s="12">
        <v>754.1</v>
      </c>
      <c r="D8" s="12">
        <v>867.00765000000001</v>
      </c>
      <c r="E8" s="12">
        <f t="shared" si="1"/>
        <v>114.9725036467312</v>
      </c>
    </row>
    <row r="9" spans="1:5" s="13" customFormat="1" ht="17.5" x14ac:dyDescent="0.35">
      <c r="A9" s="29">
        <v>20000000</v>
      </c>
      <c r="B9" s="30" t="s">
        <v>11</v>
      </c>
      <c r="C9" s="8">
        <f>C10+C12</f>
        <v>12.2</v>
      </c>
      <c r="D9" s="8">
        <f>D10+D12</f>
        <v>108.11386999999999</v>
      </c>
      <c r="E9" s="8">
        <f t="shared" si="1"/>
        <v>886.17926229508191</v>
      </c>
    </row>
    <row r="10" spans="1:5" s="13" customFormat="1" x14ac:dyDescent="0.35">
      <c r="A10" s="31">
        <v>21000000</v>
      </c>
      <c r="B10" s="32" t="s">
        <v>12</v>
      </c>
      <c r="C10" s="12">
        <f>C11</f>
        <v>0</v>
      </c>
      <c r="D10" s="12">
        <f>D11</f>
        <v>47.802030000000002</v>
      </c>
      <c r="E10" s="17" t="e">
        <f t="shared" si="1"/>
        <v>#DIV/0!</v>
      </c>
    </row>
    <row r="11" spans="1:5" s="13" customFormat="1" ht="28" x14ac:dyDescent="0.35">
      <c r="A11" s="31">
        <v>21110000</v>
      </c>
      <c r="B11" s="32" t="s">
        <v>39</v>
      </c>
      <c r="C11" s="12">
        <v>0</v>
      </c>
      <c r="D11" s="12">
        <v>47.802030000000002</v>
      </c>
      <c r="E11" s="17" t="e">
        <f t="shared" si="1"/>
        <v>#DIV/0!</v>
      </c>
    </row>
    <row r="12" spans="1:5" s="13" customFormat="1" x14ac:dyDescent="0.35">
      <c r="A12" s="31">
        <v>24000000</v>
      </c>
      <c r="B12" s="32" t="s">
        <v>17</v>
      </c>
      <c r="C12" s="12">
        <f>C13</f>
        <v>12.2</v>
      </c>
      <c r="D12" s="12">
        <f>D13</f>
        <v>60.311839999999997</v>
      </c>
      <c r="E12" s="12">
        <f t="shared" si="1"/>
        <v>494.35934426229505</v>
      </c>
    </row>
    <row r="13" spans="1:5" s="13" customFormat="1" x14ac:dyDescent="0.35">
      <c r="A13" s="31">
        <v>24060000</v>
      </c>
      <c r="B13" s="32" t="s">
        <v>38</v>
      </c>
      <c r="C13" s="12">
        <v>12.2</v>
      </c>
      <c r="D13" s="12">
        <v>60.311839999999997</v>
      </c>
      <c r="E13" s="12">
        <f t="shared" si="1"/>
        <v>494.35934426229505</v>
      </c>
    </row>
    <row r="14" spans="1:5" s="9" customFormat="1" ht="20" x14ac:dyDescent="0.4">
      <c r="A14" s="33" t="s">
        <v>35</v>
      </c>
      <c r="B14" s="34"/>
      <c r="C14" s="24">
        <f>C4+C9</f>
        <v>766.30000000000007</v>
      </c>
      <c r="D14" s="24">
        <f>D4+D9</f>
        <v>977.29291999999998</v>
      </c>
      <c r="E14" s="24">
        <f t="shared" si="1"/>
        <v>127.53398407934229</v>
      </c>
    </row>
    <row r="15" spans="1:5" s="13" customFormat="1" ht="17.5" x14ac:dyDescent="0.35">
      <c r="A15" s="29">
        <v>40000000</v>
      </c>
      <c r="B15" s="30" t="s">
        <v>20</v>
      </c>
      <c r="C15" s="21">
        <f>C16</f>
        <v>76917.100000000006</v>
      </c>
      <c r="D15" s="21">
        <f>D16</f>
        <v>76917.100000000006</v>
      </c>
      <c r="E15" s="21">
        <f t="shared" si="1"/>
        <v>100</v>
      </c>
    </row>
    <row r="16" spans="1:5" s="13" customFormat="1" x14ac:dyDescent="0.35">
      <c r="A16" s="31">
        <v>41030000</v>
      </c>
      <c r="B16" s="32" t="s">
        <v>22</v>
      </c>
      <c r="C16" s="15">
        <v>76917.100000000006</v>
      </c>
      <c r="D16" s="15">
        <v>76917.100000000006</v>
      </c>
      <c r="E16" s="15">
        <f t="shared" si="1"/>
        <v>100</v>
      </c>
    </row>
    <row r="17" spans="1:5" s="35" customFormat="1" ht="21" x14ac:dyDescent="0.5">
      <c r="A17" s="22" t="s">
        <v>19</v>
      </c>
      <c r="B17" s="23"/>
      <c r="C17" s="24">
        <f>C15+C14</f>
        <v>77683.400000000009</v>
      </c>
      <c r="D17" s="24">
        <f>D15+D14</f>
        <v>77894.392920000013</v>
      </c>
      <c r="E17" s="24">
        <f t="shared" si="1"/>
        <v>100.27160618613502</v>
      </c>
    </row>
    <row r="18" spans="1:5" s="13" customFormat="1" ht="17.5" x14ac:dyDescent="0.35">
      <c r="A18" s="36" t="s">
        <v>37</v>
      </c>
      <c r="B18" s="36"/>
      <c r="C18" s="36"/>
      <c r="D18" s="36"/>
      <c r="E18" s="36"/>
    </row>
    <row r="19" spans="1:5" s="13" customFormat="1" x14ac:dyDescent="0.35">
      <c r="A19" s="45">
        <v>7000</v>
      </c>
      <c r="B19" s="32" t="s">
        <v>32</v>
      </c>
      <c r="C19" s="15">
        <v>89326.19167</v>
      </c>
      <c r="D19" s="15">
        <v>49149.978990000003</v>
      </c>
      <c r="E19" s="15">
        <f>D19/C19*100</f>
        <v>55.023031958617473</v>
      </c>
    </row>
    <row r="20" spans="1:5" s="13" customFormat="1" x14ac:dyDescent="0.35">
      <c r="A20" s="45">
        <v>8000</v>
      </c>
      <c r="B20" s="32" t="s">
        <v>33</v>
      </c>
      <c r="C20" s="15">
        <v>777.20832999999993</v>
      </c>
      <c r="D20" s="15">
        <v>0</v>
      </c>
      <c r="E20" s="15">
        <f t="shared" ref="E20:E22" si="2">D20/C20*100</f>
        <v>0</v>
      </c>
    </row>
    <row r="21" spans="1:5" s="13" customFormat="1" ht="20" x14ac:dyDescent="0.4">
      <c r="A21" s="22" t="s">
        <v>4</v>
      </c>
      <c r="B21" s="23"/>
      <c r="C21" s="24">
        <f>C19+C20</f>
        <v>90103.4</v>
      </c>
      <c r="D21" s="24">
        <f>D19+D20</f>
        <v>49149.978990000003</v>
      </c>
      <c r="E21" s="24">
        <f t="shared" si="2"/>
        <v>54.548417695669649</v>
      </c>
    </row>
    <row r="22" spans="1:5" s="9" customFormat="1" ht="39" customHeight="1" x14ac:dyDescent="0.4">
      <c r="A22" s="46" t="s">
        <v>47</v>
      </c>
      <c r="B22" s="23"/>
      <c r="C22" s="24">
        <v>1188</v>
      </c>
      <c r="D22" s="24">
        <v>650</v>
      </c>
      <c r="E22" s="24">
        <f t="shared" si="2"/>
        <v>54.713804713804713</v>
      </c>
    </row>
  </sheetData>
  <mergeCells count="7">
    <mergeCell ref="A22:B22"/>
    <mergeCell ref="A1:E1"/>
    <mergeCell ref="A3:E3"/>
    <mergeCell ref="A17:B17"/>
    <mergeCell ref="A18:E18"/>
    <mergeCell ref="A21:B21"/>
    <mergeCell ref="A14:B1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Загальний фонд</vt:lpstr>
      <vt:lpstr>Спеціальний фонд</vt:lpstr>
      <vt:lpstr>'Загальний фонд'!Область_друку</vt:lpstr>
      <vt:lpstr>'Спеціальний фонд'!Область_друку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Зоя Святыня</dc:creator>
  <cp:lastModifiedBy>User-PC</cp:lastModifiedBy>
  <cp:lastPrinted>2023-03-03T10:12:22Z</cp:lastPrinted>
  <dcterms:created xsi:type="dcterms:W3CDTF">2019-03-21T07:18:57Z</dcterms:created>
  <dcterms:modified xsi:type="dcterms:W3CDTF">2023-03-03T10:32:39Z</dcterms:modified>
</cp:coreProperties>
</file>