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-PC\Documents\2022 рік\"/>
    </mc:Choice>
  </mc:AlternateContent>
  <xr:revisionPtr revIDLastSave="0" documentId="13_ncr:1_{CAE9EA01-CFA6-42E8-B4CD-8ACE4684C2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Загальний фонд" sheetId="1" r:id="rId1"/>
    <sheet name="Спеціальний фонд" sheetId="2" r:id="rId2"/>
  </sheets>
  <externalReferences>
    <externalReference r:id="rId3"/>
  </externalReferences>
  <definedNames>
    <definedName name="_xlnm.Print_Area" localSheetId="0">'Загальний фонд'!$A$1:$E$44</definedName>
    <definedName name="_xlnm.Print_Area" localSheetId="1">'Спеціальний фонд'!$A$1:$E$22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10" i="1"/>
  <c r="E7" i="1"/>
  <c r="D42" i="1"/>
  <c r="C42" i="1"/>
  <c r="E33" i="1"/>
  <c r="E35" i="1"/>
  <c r="E36" i="1"/>
  <c r="E38" i="1"/>
  <c r="E20" i="2"/>
  <c r="D7" i="2"/>
  <c r="E22" i="2"/>
  <c r="D10" i="2"/>
  <c r="C10" i="2"/>
  <c r="C7" i="2"/>
  <c r="C5" i="2"/>
  <c r="B6" i="2"/>
  <c r="A6" i="2"/>
  <c r="B5" i="2"/>
  <c r="A5" i="2"/>
  <c r="D5" i="2"/>
  <c r="E44" i="1"/>
  <c r="E37" i="1"/>
  <c r="D13" i="1"/>
  <c r="C13" i="1"/>
  <c r="D22" i="1"/>
  <c r="D21" i="1" s="1"/>
  <c r="C21" i="2"/>
  <c r="D15" i="2"/>
  <c r="D12" i="2"/>
  <c r="C12" i="2"/>
  <c r="E8" i="2"/>
  <c r="E13" i="2"/>
  <c r="E34" i="1"/>
  <c r="E6" i="1"/>
  <c r="E9" i="1"/>
  <c r="D19" i="1"/>
  <c r="C19" i="1"/>
  <c r="C8" i="1" l="1"/>
  <c r="D8" i="1"/>
  <c r="E8" i="1" s="1"/>
  <c r="C5" i="1"/>
  <c r="E10" i="2"/>
  <c r="D21" i="2"/>
  <c r="E19" i="2"/>
  <c r="E16" i="2"/>
  <c r="C15" i="2"/>
  <c r="E15" i="2" s="1"/>
  <c r="E11" i="2"/>
  <c r="D9" i="2"/>
  <c r="C9" i="2"/>
  <c r="E7" i="2"/>
  <c r="C4" i="2"/>
  <c r="E6" i="2"/>
  <c r="D4" i="2"/>
  <c r="E5" i="2"/>
  <c r="E12" i="2"/>
  <c r="E42" i="1"/>
  <c r="E40" i="1"/>
  <c r="D41" i="1"/>
  <c r="D43" i="1" s="1"/>
  <c r="E39" i="1"/>
  <c r="E32" i="1"/>
  <c r="C41" i="1"/>
  <c r="C43" i="1" s="1"/>
  <c r="E31" i="1"/>
  <c r="D25" i="1"/>
  <c r="C25" i="1"/>
  <c r="E27" i="1"/>
  <c r="E26" i="1"/>
  <c r="E14" i="1"/>
  <c r="E13" i="1"/>
  <c r="E23" i="1"/>
  <c r="C22" i="1"/>
  <c r="E19" i="1"/>
  <c r="E20" i="1"/>
  <c r="E18" i="1"/>
  <c r="D15" i="1"/>
  <c r="D12" i="1" s="1"/>
  <c r="E17" i="1"/>
  <c r="E16" i="1"/>
  <c r="C15" i="1"/>
  <c r="C12" i="1" s="1"/>
  <c r="E11" i="1"/>
  <c r="D5" i="1"/>
  <c r="E5" i="1" s="1"/>
  <c r="C4" i="1"/>
  <c r="E21" i="2"/>
  <c r="E25" i="1" l="1"/>
  <c r="C14" i="2"/>
  <c r="C17" i="2" s="1"/>
  <c r="D14" i="2"/>
  <c r="D17" i="2" s="1"/>
  <c r="E9" i="2"/>
  <c r="E4" i="2"/>
  <c r="E41" i="1"/>
  <c r="E43" i="1"/>
  <c r="C21" i="1"/>
  <c r="E21" i="1" s="1"/>
  <c r="E22" i="1"/>
  <c r="E15" i="1"/>
  <c r="E12" i="1"/>
  <c r="D4" i="1"/>
  <c r="D24" i="1" s="1"/>
  <c r="D29" i="1" s="1"/>
  <c r="C24" i="1"/>
  <c r="E17" i="2" l="1"/>
  <c r="E14" i="2"/>
  <c r="E4" i="1"/>
  <c r="C29" i="1"/>
  <c r="E29" i="1" s="1"/>
  <c r="E24" i="1"/>
</calcChain>
</file>

<file path=xl/sharedStrings.xml><?xml version="1.0" encoding="utf-8"?>
<sst xmlns="http://schemas.openxmlformats.org/spreadsheetml/2006/main" count="73" uniqueCount="58">
  <si>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</si>
  <si>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</si>
  <si>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</si>
  <si>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</si>
  <si>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</si>
  <si>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</si>
  <si>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</si>
  <si>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</si>
  <si>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</si>
  <si>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</si>
  <si>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</si>
  <si>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Неподаткові надходження </t>
  </si>
  <si>
    <t>Доходи від власності та підприємницької діяльності 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</si>
  <si>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</si>
  <si>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</si>
  <si>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</si>
  <si>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</si>
  <si>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</si>
  <si>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</si>
  <si>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</si>
  <si>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</si>
  <si>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</si>
  <si>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</si>
  <si>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</si>
  <si>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</si>
  <si>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</si>
  <si>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</si>
  <si>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</si>
  <si>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</si>
  <si>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</si>
  <si>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</si>
  <si>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</si>
  <si>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Економічна діяльність</t>
  </si>
  <si>
    <t>Інша діяльність</t>
  </si>
  <si>
    <t>Плата за використання інших природних ресурсів</t>
  </si>
  <si>
    <t>Разом доходів без  трансфертів</t>
  </si>
  <si>
    <t>ДОХОДИ СПЕЦІАЛЬНОГО ФОНДУ</t>
  </si>
  <si>
    <t>ВИДАТКИ СПЕЦІАЛЬНОГО  ФОНДУ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</si>
  <si>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</si>
  <si>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</si>
  <si>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>Інші податки та збори</t>
  </si>
  <si>
    <t>Екологічний податок</t>
  </si>
  <si>
    <t>Трансферти з обласного бюджету місцевим бюджетам за рахунок трансфертів з державного бюджету</t>
  </si>
  <si>
    <t>Всього видатків без трансфертів місцевим бюджетам за рахунок державного бюджету</t>
  </si>
  <si>
    <t>РАЗОМ ВИДАТКІВ</t>
  </si>
  <si>
    <t xml:space="preserve">Доходи від операцій з капіталом </t>
  </si>
  <si>
    <t>Надходження від продажу основного капіталу</t>
  </si>
  <si>
    <t>КРЕДИТУВАННЯ СПЕЦІАЛЬНОГО фонду 
(надання)</t>
  </si>
  <si>
    <t>КРЕДИТУВАННЯ загального фонду
(надання)</t>
  </si>
  <si>
    <t>Трансферти з обласного бюджету за рахунок власних доходів</t>
  </si>
  <si>
    <t>Рентна плата за користування надрами загальнодержавного значення</t>
  </si>
  <si>
    <t>Надходження коштів від Державного фонду дорогоцінних металів і дорогоцінного каміння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</si>
  <si>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</si>
  <si>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</t>
  </si>
  <si>
    <t>Житлово-комунальне господарство</t>
  </si>
  <si>
    <t>Виконання обласного бюджету Херсонської області 
станом на 01 квітня 2022 року</t>
  </si>
  <si>
    <t>План на 
січень - березень
2022 року (тис.грн)</t>
  </si>
  <si>
    <t>Виконано за 
січень - березень
2022 року 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</si>
</sst>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0" fillId="0" borderId="0" xfId="0" applyNumberFormat="1"/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49" fontId="10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16" fillId="0" borderId="0" xfId="0" applyFont="1" applyFill="1"/>
    <xf numFmtId="0" fontId="6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</cellXfs>
  <cellStyles count="4">
    <cellStyle name="Звичайний" xfId="0" builtinId="0"/>
    <cellStyle name="Звичайний 2" xfId="1" xr:uid="{00000000-0005-0000-0000-000000000000}"/>
    <cellStyle name="Звичайний 2 2" xfId="3" xr:uid="{00000000-0005-0000-0000-000001000000}"/>
    <cellStyle name="Звичайни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-PC\Documents\2022%20&#1088;&#1110;&#1082;\&#1076;&#1086;&#1093;&#1086;&#1076;&#1080;%20&#1057;&#1060;%2001.03.22.xlsx" TargetMode="External"/><Relationship Id="rId1" Type="http://schemas.openxmlformats.org/officeDocument/2006/relationships/externalLinkPath" Target="&#1076;&#1086;&#1093;&#1086;&#1076;&#1080;%20&#1057;&#1060;%2001.03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куш1"/>
    </sheetNames>
    <sheetDataSet>
      <sheetData sheetId="0">
        <row r="10">
          <cell r="C10" t="str">
            <v>12000000</v>
          </cell>
          <cell r="D10" t="str">
            <v>Податки на власність  </v>
          </cell>
        </row>
        <row r="11">
          <cell r="C11" t="str">
            <v>12020000</v>
          </cell>
          <cell r="D11" t="str">
            <v>Податок з власників транспортних засобів та інших самохідних машин і механізмів  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view="pageBreakPreview" zoomScaleNormal="100" zoomScaleSheetLayoutView="100" workbookViewId="0">
      <pane xSplit="2" ySplit="3" topLeftCell="C21" activePane="bottomRight" state="frozen"/>
      <selection activeCell="B50" sqref="B50"/>
      <selection pane="topRight" activeCell="B50" sqref="B50"/>
      <selection pane="bottomLeft" activeCell="B50" sqref="B50"/>
      <selection pane="bottomRight" activeCell="A26" sqref="A26:XFD28"/>
    </sheetView>
  </sheetViews>
  <sheetFormatPr defaultColWidth="9.1796875" defaultRowHeight="14.5" x14ac:dyDescent="0.35"/>
  <cols>
    <col min="1" max="1" width="13.26953125" customWidth="1"/>
    <col min="2" max="2" width="55.7265625" customWidth="1"/>
    <col min="3" max="3" width="19.7265625" customWidth="1"/>
    <col min="4" max="4" width="18.54296875" customWidth="1"/>
    <col min="5" max="5" width="15.1796875" customWidth="1"/>
  </cols>
  <sheetData>
    <row r="1" spans="1:5" ht="48.75" customHeight="1" x14ac:dyDescent="0.45">
      <c r="A1" s="4" t="s">
        <v>55</v>
      </c>
      <c r="B1" s="4"/>
      <c r="C1" s="4"/>
      <c r="D1" s="4"/>
      <c r="E1" s="4"/>
    </row>
    <row r="2" spans="1:5" ht="42" x14ac:dyDescent="0.35">
      <c r="A2" s="1" t="s">
        <v>0</v>
      </c>
      <c r="B2" s="1" t="s">
        <v>1</v>
      </c>
      <c r="C2" s="1" t="s">
        <v>56</v>
      </c>
      <c r="D2" s="1" t="s">
        <v>57</v>
      </c>
      <c r="E2" s="1" t="s">
        <v>2</v>
      </c>
    </row>
    <row r="3" spans="1:5" s="2" customFormat="1" ht="17.5" x14ac:dyDescent="0.35">
      <c r="A3" s="5" t="s">
        <v>3</v>
      </c>
      <c r="B3" s="5"/>
      <c r="C3" s="5"/>
      <c r="D3" s="5"/>
      <c r="E3" s="5"/>
    </row>
    <row r="4" spans="1:5" s="9" customFormat="1" ht="17.5" x14ac:dyDescent="0.35">
      <c r="A4" s="40">
        <v>10000000</v>
      </c>
      <c r="B4" s="41" t="s">
        <v>5</v>
      </c>
      <c r="C4" s="8">
        <f>C5+C8</f>
        <v>213372.5</v>
      </c>
      <c r="D4" s="8">
        <f>D5+D8</f>
        <v>191482.62349</v>
      </c>
      <c r="E4" s="8">
        <f>D4/C4*100</f>
        <v>89.741003873507594</v>
      </c>
    </row>
    <row r="5" spans="1:5" s="14" customFormat="1" ht="28" x14ac:dyDescent="0.35">
      <c r="A5" s="42">
        <v>11000000</v>
      </c>
      <c r="B5" s="36" t="s">
        <v>6</v>
      </c>
      <c r="C5" s="12">
        <f>C6+C7</f>
        <v>207438.1</v>
      </c>
      <c r="D5" s="12">
        <f>D6+D7</f>
        <v>184695.5699</v>
      </c>
      <c r="E5" s="12">
        <f t="shared" ref="E5:E28" si="0">D5/C5*100</f>
        <v>89.036473965004504</v>
      </c>
    </row>
    <row r="6" spans="1:5" s="14" customFormat="1" x14ac:dyDescent="0.35">
      <c r="A6" s="42">
        <v>11010000</v>
      </c>
      <c r="B6" s="36" t="s">
        <v>7</v>
      </c>
      <c r="C6" s="12">
        <v>191237.2</v>
      </c>
      <c r="D6" s="12">
        <v>177966.70329</v>
      </c>
      <c r="E6" s="12">
        <f t="shared" si="0"/>
        <v>93.060713757574362</v>
      </c>
    </row>
    <row r="7" spans="1:5" s="14" customFormat="1" x14ac:dyDescent="0.35">
      <c r="A7" s="42">
        <v>11020000</v>
      </c>
      <c r="B7" s="36" t="s">
        <v>8</v>
      </c>
      <c r="C7" s="12">
        <v>16200.9</v>
      </c>
      <c r="D7" s="12">
        <v>6728.86661</v>
      </c>
      <c r="E7" s="12">
        <f t="shared" si="0"/>
        <v>41.533906202741818</v>
      </c>
    </row>
    <row r="8" spans="1:5" s="14" customFormat="1" ht="28" x14ac:dyDescent="0.35">
      <c r="A8" s="42">
        <v>13000000</v>
      </c>
      <c r="B8" s="36" t="s">
        <v>9</v>
      </c>
      <c r="C8" s="12">
        <f>C9+C10+C11</f>
        <v>5934.4</v>
      </c>
      <c r="D8" s="12">
        <f>D9+D10+D11</f>
        <v>6787.0535899999995</v>
      </c>
      <c r="E8" s="12">
        <f t="shared" si="0"/>
        <v>114.36798311539498</v>
      </c>
    </row>
    <row r="9" spans="1:5" s="14" customFormat="1" ht="18.75" customHeight="1" x14ac:dyDescent="0.35">
      <c r="A9" s="42">
        <v>13020000</v>
      </c>
      <c r="B9" s="36" t="s">
        <v>10</v>
      </c>
      <c r="C9" s="12">
        <v>4047.4</v>
      </c>
      <c r="D9" s="12">
        <v>4572.2246500000001</v>
      </c>
      <c r="E9" s="12">
        <f t="shared" si="0"/>
        <v>112.96695780006918</v>
      </c>
    </row>
    <row r="10" spans="1:5" s="14" customFormat="1" ht="28" x14ac:dyDescent="0.35">
      <c r="A10" s="42">
        <v>13030000</v>
      </c>
      <c r="B10" s="36" t="s">
        <v>50</v>
      </c>
      <c r="C10" s="12">
        <v>1122</v>
      </c>
      <c r="D10" s="12">
        <v>1320.40921</v>
      </c>
      <c r="E10" s="12">
        <f t="shared" si="0"/>
        <v>117.68353030303031</v>
      </c>
    </row>
    <row r="11" spans="1:5" s="14" customFormat="1" x14ac:dyDescent="0.35">
      <c r="A11" s="42">
        <v>13070000</v>
      </c>
      <c r="B11" s="36" t="s">
        <v>34</v>
      </c>
      <c r="C11" s="12">
        <v>765</v>
      </c>
      <c r="D11" s="12">
        <v>894.41972999999996</v>
      </c>
      <c r="E11" s="12">
        <f t="shared" si="0"/>
        <v>116.91761176470588</v>
      </c>
    </row>
    <row r="12" spans="1:5" s="9" customFormat="1" ht="17.5" x14ac:dyDescent="0.35">
      <c r="A12" s="40">
        <v>20000000</v>
      </c>
      <c r="B12" s="41" t="s">
        <v>11</v>
      </c>
      <c r="C12" s="8">
        <f>C15+C19+C13</f>
        <v>7326.8</v>
      </c>
      <c r="D12" s="8">
        <f>D15+D19+D13</f>
        <v>5564.6014000000014</v>
      </c>
      <c r="E12" s="8">
        <f t="shared" si="0"/>
        <v>75.948591472402711</v>
      </c>
    </row>
    <row r="13" spans="1:5" s="9" customFormat="1" x14ac:dyDescent="0.35">
      <c r="A13" s="42">
        <v>21000000</v>
      </c>
      <c r="B13" s="36" t="s">
        <v>52</v>
      </c>
      <c r="C13" s="12">
        <f>C14</f>
        <v>10.4</v>
      </c>
      <c r="D13" s="12">
        <f>D14</f>
        <v>11.6</v>
      </c>
      <c r="E13" s="12">
        <f t="shared" ref="E13:E14" si="1">D13/C13*100</f>
        <v>111.53846153846155</v>
      </c>
    </row>
    <row r="14" spans="1:5" s="9" customFormat="1" ht="70" x14ac:dyDescent="0.35">
      <c r="A14" s="42">
        <v>21010000</v>
      </c>
      <c r="B14" s="36" t="s">
        <v>53</v>
      </c>
      <c r="C14" s="12">
        <v>10.4</v>
      </c>
      <c r="D14" s="12">
        <v>11.6</v>
      </c>
      <c r="E14" s="12">
        <f t="shared" si="1"/>
        <v>111.53846153846155</v>
      </c>
    </row>
    <row r="15" spans="1:5" s="14" customFormat="1" ht="28" x14ac:dyDescent="0.35">
      <c r="A15" s="42">
        <v>22000000</v>
      </c>
      <c r="B15" s="36" t="s">
        <v>14</v>
      </c>
      <c r="C15" s="12">
        <f>C16+C17+C18</f>
        <v>6696.6</v>
      </c>
      <c r="D15" s="12">
        <f>D16+D17+D18</f>
        <v>5378.3164300000008</v>
      </c>
      <c r="E15" s="12">
        <f t="shared" si="0"/>
        <v>80.31413597945226</v>
      </c>
    </row>
    <row r="16" spans="1:5" s="14" customFormat="1" x14ac:dyDescent="0.35">
      <c r="A16" s="42">
        <v>22010000</v>
      </c>
      <c r="B16" s="36" t="s">
        <v>13</v>
      </c>
      <c r="C16" s="12">
        <v>6155.6</v>
      </c>
      <c r="D16" s="12">
        <v>4861.7162400000007</v>
      </c>
      <c r="E16" s="12">
        <f t="shared" si="0"/>
        <v>78.980379491844829</v>
      </c>
    </row>
    <row r="17" spans="1:5" s="14" customFormat="1" ht="28" x14ac:dyDescent="0.35">
      <c r="A17" s="42">
        <v>22080000</v>
      </c>
      <c r="B17" s="36" t="s">
        <v>15</v>
      </c>
      <c r="C17" s="12">
        <v>425</v>
      </c>
      <c r="D17" s="12">
        <v>435.28884999999997</v>
      </c>
      <c r="E17" s="12">
        <f t="shared" si="0"/>
        <v>102.42090588235293</v>
      </c>
    </row>
    <row r="18" spans="1:5" s="14" customFormat="1" ht="72.650000000000006" customHeight="1" x14ac:dyDescent="0.35">
      <c r="A18" s="42">
        <v>22130000</v>
      </c>
      <c r="B18" s="36" t="s">
        <v>16</v>
      </c>
      <c r="C18" s="12">
        <v>116</v>
      </c>
      <c r="D18" s="12">
        <v>81.311340000000001</v>
      </c>
      <c r="E18" s="12">
        <f t="shared" si="0"/>
        <v>70.095982758620693</v>
      </c>
    </row>
    <row r="19" spans="1:5" s="14" customFormat="1" x14ac:dyDescent="0.35">
      <c r="A19" s="42">
        <v>24000000</v>
      </c>
      <c r="B19" s="36" t="s">
        <v>17</v>
      </c>
      <c r="C19" s="12">
        <f>C20</f>
        <v>619.79999999999995</v>
      </c>
      <c r="D19" s="12">
        <f>D20</f>
        <v>174.68496999999999</v>
      </c>
      <c r="E19" s="12">
        <f t="shared" si="0"/>
        <v>28.184086802194258</v>
      </c>
    </row>
    <row r="20" spans="1:5" s="14" customFormat="1" x14ac:dyDescent="0.35">
      <c r="A20" s="42">
        <v>24060000</v>
      </c>
      <c r="B20" s="36" t="s">
        <v>18</v>
      </c>
      <c r="C20" s="12">
        <v>619.79999999999995</v>
      </c>
      <c r="D20" s="12">
        <v>174.68496999999999</v>
      </c>
      <c r="E20" s="12">
        <f t="shared" si="0"/>
        <v>28.184086802194258</v>
      </c>
    </row>
    <row r="21" spans="1:5" s="9" customFormat="1" ht="17.5" x14ac:dyDescent="0.35">
      <c r="A21" s="43">
        <v>30000000</v>
      </c>
      <c r="B21" s="41" t="s">
        <v>45</v>
      </c>
      <c r="C21" s="8">
        <f>C22</f>
        <v>0</v>
      </c>
      <c r="D21" s="8">
        <f>D22</f>
        <v>1.12802</v>
      </c>
      <c r="E21" s="44" t="e">
        <f t="shared" si="0"/>
        <v>#DIV/0!</v>
      </c>
    </row>
    <row r="22" spans="1:5" s="14" customFormat="1" x14ac:dyDescent="0.35">
      <c r="A22" s="42">
        <v>31000000</v>
      </c>
      <c r="B22" s="36" t="s">
        <v>46</v>
      </c>
      <c r="C22" s="12">
        <f>C23</f>
        <v>0</v>
      </c>
      <c r="D22" s="12">
        <f>D23</f>
        <v>1.12802</v>
      </c>
      <c r="E22" s="13" t="e">
        <f t="shared" si="0"/>
        <v>#DIV/0!</v>
      </c>
    </row>
    <row r="23" spans="1:5" s="14" customFormat="1" ht="28" x14ac:dyDescent="0.35">
      <c r="A23" s="42">
        <v>31020000</v>
      </c>
      <c r="B23" s="36" t="s">
        <v>51</v>
      </c>
      <c r="C23" s="12">
        <v>0</v>
      </c>
      <c r="D23" s="12">
        <v>1.12802</v>
      </c>
      <c r="E23" s="13" t="e">
        <f t="shared" si="0"/>
        <v>#DIV/0!</v>
      </c>
    </row>
    <row r="24" spans="1:5" s="14" customFormat="1" ht="20" x14ac:dyDescent="0.4">
      <c r="A24" s="45" t="s">
        <v>35</v>
      </c>
      <c r="B24" s="46"/>
      <c r="C24" s="28">
        <f>C4+C12+C21</f>
        <v>220699.3</v>
      </c>
      <c r="D24" s="28">
        <f>D4+D12+D21</f>
        <v>197048.35291000002</v>
      </c>
      <c r="E24" s="28">
        <f t="shared" si="0"/>
        <v>89.283632938572993</v>
      </c>
    </row>
    <row r="25" spans="1:5" s="9" customFormat="1" ht="17.5" x14ac:dyDescent="0.35">
      <c r="A25" s="40">
        <v>40000000</v>
      </c>
      <c r="B25" s="41" t="s">
        <v>20</v>
      </c>
      <c r="C25" s="8">
        <f>C26+C27+C28</f>
        <v>163150.70100000003</v>
      </c>
      <c r="D25" s="8">
        <f>D26+D27+D28</f>
        <v>158985.90000000002</v>
      </c>
      <c r="E25" s="18">
        <f t="shared" si="0"/>
        <v>97.447267480634352</v>
      </c>
    </row>
    <row r="26" spans="1:5" s="14" customFormat="1" x14ac:dyDescent="0.35">
      <c r="A26" s="42">
        <v>41020000</v>
      </c>
      <c r="B26" s="36" t="s">
        <v>21</v>
      </c>
      <c r="C26" s="22">
        <v>79370.100000000006</v>
      </c>
      <c r="D26" s="22">
        <v>79370.100000000006</v>
      </c>
      <c r="E26" s="22">
        <f t="shared" si="0"/>
        <v>100</v>
      </c>
    </row>
    <row r="27" spans="1:5" s="14" customFormat="1" x14ac:dyDescent="0.35">
      <c r="A27" s="42">
        <v>41030000</v>
      </c>
      <c r="B27" s="36" t="s">
        <v>22</v>
      </c>
      <c r="C27" s="22">
        <v>83109.3</v>
      </c>
      <c r="D27" s="22">
        <v>79451.3</v>
      </c>
      <c r="E27" s="22">
        <f t="shared" si="0"/>
        <v>95.598567188028298</v>
      </c>
    </row>
    <row r="28" spans="1:5" s="14" customFormat="1" x14ac:dyDescent="0.35">
      <c r="A28" s="42">
        <v>41050000</v>
      </c>
      <c r="B28" s="36" t="s">
        <v>23</v>
      </c>
      <c r="C28" s="22">
        <v>671.30100000000004</v>
      </c>
      <c r="D28" s="22">
        <v>164.5</v>
      </c>
      <c r="E28" s="22">
        <f t="shared" si="0"/>
        <v>24.504655884618074</v>
      </c>
    </row>
    <row r="29" spans="1:5" s="31" customFormat="1" ht="21" x14ac:dyDescent="0.5">
      <c r="A29" s="20" t="s">
        <v>19</v>
      </c>
      <c r="B29" s="21"/>
      <c r="C29" s="17">
        <f>C24+C25</f>
        <v>383850.00100000005</v>
      </c>
      <c r="D29" s="17">
        <f>D24+D25</f>
        <v>356034.25291000004</v>
      </c>
      <c r="E29" s="17">
        <f>D29/C29*100</f>
        <v>92.753484950492421</v>
      </c>
    </row>
    <row r="30" spans="1:5" s="14" customFormat="1" ht="17.5" x14ac:dyDescent="0.35">
      <c r="A30" s="32" t="s">
        <v>24</v>
      </c>
      <c r="B30" s="32"/>
      <c r="C30" s="32"/>
      <c r="D30" s="32"/>
      <c r="E30" s="32"/>
    </row>
    <row r="31" spans="1:5" s="14" customFormat="1" x14ac:dyDescent="0.35">
      <c r="A31" s="35" t="s">
        <v>25</v>
      </c>
      <c r="B31" s="36" t="s">
        <v>26</v>
      </c>
      <c r="C31" s="22">
        <v>7950.2849999999999</v>
      </c>
      <c r="D31" s="22">
        <v>6540.13</v>
      </c>
      <c r="E31" s="22">
        <f>D31/C31*100</f>
        <v>82.262837118417778</v>
      </c>
    </row>
    <row r="32" spans="1:5" s="14" customFormat="1" x14ac:dyDescent="0.35">
      <c r="A32" s="35">
        <v>1000</v>
      </c>
      <c r="B32" s="36" t="s">
        <v>27</v>
      </c>
      <c r="C32" s="22">
        <v>212309.61499999999</v>
      </c>
      <c r="D32" s="22">
        <v>168048.81558000002</v>
      </c>
      <c r="E32" s="22">
        <f t="shared" ref="E32:E44" si="2">D32/C32*100</f>
        <v>79.152710808693243</v>
      </c>
    </row>
    <row r="33" spans="1:5" s="14" customFormat="1" x14ac:dyDescent="0.35">
      <c r="A33" s="35">
        <v>2000</v>
      </c>
      <c r="B33" s="36" t="s">
        <v>28</v>
      </c>
      <c r="C33" s="22">
        <v>76950.565000000002</v>
      </c>
      <c r="D33" s="22">
        <v>38844.483650000009</v>
      </c>
      <c r="E33" s="22">
        <f t="shared" si="2"/>
        <v>50.479790044426586</v>
      </c>
    </row>
    <row r="34" spans="1:5" s="14" customFormat="1" x14ac:dyDescent="0.35">
      <c r="A34" s="35">
        <v>3000</v>
      </c>
      <c r="B34" s="36" t="s">
        <v>29</v>
      </c>
      <c r="C34" s="22">
        <v>58289.387000000002</v>
      </c>
      <c r="D34" s="22">
        <v>48828.826960000006</v>
      </c>
      <c r="E34" s="22">
        <f t="shared" si="2"/>
        <v>83.769669699906103</v>
      </c>
    </row>
    <row r="35" spans="1:5" s="14" customFormat="1" x14ac:dyDescent="0.35">
      <c r="A35" s="35">
        <v>4000</v>
      </c>
      <c r="B35" s="36" t="s">
        <v>30</v>
      </c>
      <c r="C35" s="22">
        <v>34530.178</v>
      </c>
      <c r="D35" s="22">
        <v>31400.689700000003</v>
      </c>
      <c r="E35" s="22">
        <f t="shared" si="2"/>
        <v>90.936947095957635</v>
      </c>
    </row>
    <row r="36" spans="1:5" s="14" customFormat="1" x14ac:dyDescent="0.35">
      <c r="A36" s="35">
        <v>5000</v>
      </c>
      <c r="B36" s="36" t="s">
        <v>31</v>
      </c>
      <c r="C36" s="22">
        <v>15142.368</v>
      </c>
      <c r="D36" s="22">
        <v>12237.061310000001</v>
      </c>
      <c r="E36" s="22">
        <f t="shared" si="2"/>
        <v>80.813392660910111</v>
      </c>
    </row>
    <row r="37" spans="1:5" s="14" customFormat="1" x14ac:dyDescent="0.35">
      <c r="A37" s="35">
        <v>6000</v>
      </c>
      <c r="B37" s="36" t="s">
        <v>54</v>
      </c>
      <c r="C37" s="22">
        <v>14.28</v>
      </c>
      <c r="D37" s="22">
        <v>0</v>
      </c>
      <c r="E37" s="22">
        <f t="shared" si="2"/>
        <v>0</v>
      </c>
    </row>
    <row r="38" spans="1:5" s="14" customFormat="1" x14ac:dyDescent="0.35">
      <c r="A38" s="35">
        <v>7000</v>
      </c>
      <c r="B38" s="36" t="s">
        <v>32</v>
      </c>
      <c r="C38" s="22">
        <v>847.41</v>
      </c>
      <c r="D38" s="22">
        <v>547.41</v>
      </c>
      <c r="E38" s="22">
        <f t="shared" si="2"/>
        <v>64.598010408184933</v>
      </c>
    </row>
    <row r="39" spans="1:5" s="14" customFormat="1" x14ac:dyDescent="0.35">
      <c r="A39" s="35">
        <v>8000</v>
      </c>
      <c r="B39" s="36" t="s">
        <v>33</v>
      </c>
      <c r="C39" s="22">
        <v>5892.8649999999998</v>
      </c>
      <c r="D39" s="22">
        <v>840</v>
      </c>
      <c r="E39" s="22">
        <f t="shared" si="2"/>
        <v>14.254526448510191</v>
      </c>
    </row>
    <row r="40" spans="1:5" s="39" customFormat="1" ht="22.5" customHeight="1" x14ac:dyDescent="0.35">
      <c r="A40" s="37" t="s">
        <v>49</v>
      </c>
      <c r="B40" s="38"/>
      <c r="C40" s="22">
        <v>2622.5772400000001</v>
      </c>
      <c r="D40" s="22">
        <v>2405.96261</v>
      </c>
      <c r="E40" s="22">
        <f t="shared" si="2"/>
        <v>91.740390837830958</v>
      </c>
    </row>
    <row r="41" spans="1:5" s="14" customFormat="1" ht="35.25" customHeight="1" x14ac:dyDescent="0.35">
      <c r="A41" s="26" t="s">
        <v>43</v>
      </c>
      <c r="B41" s="27"/>
      <c r="C41" s="28">
        <f>SUM(C31:C40)</f>
        <v>414549.53023999999</v>
      </c>
      <c r="D41" s="28">
        <f>SUM(D31:D40)</f>
        <v>309693.37981000001</v>
      </c>
      <c r="E41" s="28">
        <f t="shared" si="2"/>
        <v>74.706001869235166</v>
      </c>
    </row>
    <row r="42" spans="1:5" s="14" customFormat="1" ht="36.75" customHeight="1" x14ac:dyDescent="0.35">
      <c r="A42" s="33" t="s">
        <v>42</v>
      </c>
      <c r="B42" s="34"/>
      <c r="C42" s="22">
        <f>27363.90724-C40</f>
        <v>24741.33</v>
      </c>
      <c r="D42" s="22">
        <f>23489.29261-D40</f>
        <v>21083.33</v>
      </c>
      <c r="E42" s="22">
        <f t="shared" si="2"/>
        <v>85.215022797885155</v>
      </c>
    </row>
    <row r="43" spans="1:5" s="14" customFormat="1" ht="20" x14ac:dyDescent="0.35">
      <c r="A43" s="26" t="s">
        <v>44</v>
      </c>
      <c r="B43" s="27"/>
      <c r="C43" s="28">
        <f>C41+C42</f>
        <v>439290.86024000001</v>
      </c>
      <c r="D43" s="28">
        <f>D41+D42</f>
        <v>330776.70981000003</v>
      </c>
      <c r="E43" s="28">
        <f t="shared" si="2"/>
        <v>75.297881141730358</v>
      </c>
    </row>
    <row r="44" spans="1:5" s="9" customFormat="1" ht="46.5" customHeight="1" x14ac:dyDescent="0.4">
      <c r="A44" s="29" t="s">
        <v>48</v>
      </c>
      <c r="B44" s="30"/>
      <c r="C44" s="28">
        <v>76.239999999999995</v>
      </c>
      <c r="D44" s="28">
        <v>0</v>
      </c>
      <c r="E44" s="28">
        <f t="shared" si="2"/>
        <v>0</v>
      </c>
    </row>
    <row r="46" spans="1:5" x14ac:dyDescent="0.35">
      <c r="D46" s="3"/>
    </row>
    <row r="48" spans="1:5" x14ac:dyDescent="0.35">
      <c r="D48" s="3"/>
    </row>
  </sheetData>
  <mergeCells count="10">
    <mergeCell ref="A44:B44"/>
    <mergeCell ref="A1:E1"/>
    <mergeCell ref="A3:E3"/>
    <mergeCell ref="A30:E30"/>
    <mergeCell ref="A29:B29"/>
    <mergeCell ref="A41:B41"/>
    <mergeCell ref="A24:B24"/>
    <mergeCell ref="A42:B42"/>
    <mergeCell ref="A43:B43"/>
    <mergeCell ref="A40:B40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view="pageBreakPreview" zoomScaleNormal="100" zoomScaleSheetLayoutView="100" workbookViewId="0">
      <pane xSplit="2" ySplit="3" topLeftCell="C4" activePane="bottomRight" state="frozen"/>
      <selection activeCell="C47" sqref="C47"/>
      <selection pane="topRight" activeCell="C47" sqref="C47"/>
      <selection pane="bottomLeft" activeCell="C47" sqref="C47"/>
      <selection pane="bottomRight" activeCell="D22" sqref="D22"/>
    </sheetView>
  </sheetViews>
  <sheetFormatPr defaultColWidth="9.1796875" defaultRowHeight="14.5" x14ac:dyDescent="0.35"/>
  <cols>
    <col min="1" max="1" width="14.453125" customWidth="1"/>
    <col min="2" max="2" width="55.7265625" customWidth="1"/>
    <col min="3" max="3" width="16.54296875" customWidth="1"/>
    <col min="4" max="4" width="16.26953125" customWidth="1"/>
    <col min="5" max="5" width="15.1796875" customWidth="1"/>
  </cols>
  <sheetData>
    <row r="1" spans="1:5" ht="48.75" customHeight="1" x14ac:dyDescent="0.45">
      <c r="A1" s="4" t="s">
        <v>55</v>
      </c>
      <c r="B1" s="4"/>
      <c r="C1" s="4"/>
      <c r="D1" s="4"/>
      <c r="E1" s="4"/>
    </row>
    <row r="2" spans="1:5" ht="56" x14ac:dyDescent="0.35">
      <c r="A2" s="1" t="s">
        <v>0</v>
      </c>
      <c r="B2" s="1" t="s">
        <v>1</v>
      </c>
      <c r="C2" s="1" t="s">
        <v>56</v>
      </c>
      <c r="D2" s="1" t="s">
        <v>57</v>
      </c>
      <c r="E2" s="1" t="s">
        <v>2</v>
      </c>
    </row>
    <row r="3" spans="1:5" s="2" customFormat="1" ht="17.5" x14ac:dyDescent="0.35">
      <c r="A3" s="5" t="s">
        <v>36</v>
      </c>
      <c r="B3" s="5"/>
      <c r="C3" s="5"/>
      <c r="D3" s="5"/>
      <c r="E3" s="5"/>
    </row>
    <row r="4" spans="1:5" s="9" customFormat="1" ht="17.5" x14ac:dyDescent="0.35">
      <c r="A4" s="6">
        <v>10000000</v>
      </c>
      <c r="B4" s="7" t="s">
        <v>5</v>
      </c>
      <c r="C4" s="8">
        <f>C5+C7</f>
        <v>841.9</v>
      </c>
      <c r="D4" s="8">
        <f>D5+D7</f>
        <v>872.26576</v>
      </c>
      <c r="E4" s="8">
        <f>D4/C4*100</f>
        <v>103.60681316070793</v>
      </c>
    </row>
    <row r="5" spans="1:5" s="14" customFormat="1" x14ac:dyDescent="0.35">
      <c r="A5" s="10" t="str">
        <f>[1]Аркуш1!$C$10</f>
        <v>12000000</v>
      </c>
      <c r="B5" s="11" t="str">
        <f>[1]Аркуш1!$D$10</f>
        <v>Податки на власність  </v>
      </c>
      <c r="C5" s="12">
        <f>C6</f>
        <v>0</v>
      </c>
      <c r="D5" s="12">
        <f>D6</f>
        <v>2.1714000000000002</v>
      </c>
      <c r="E5" s="13" t="e">
        <f t="shared" ref="E5:E6" si="0">D5/C5*100</f>
        <v>#DIV/0!</v>
      </c>
    </row>
    <row r="6" spans="1:5" s="14" customFormat="1" ht="32.5" customHeight="1" x14ac:dyDescent="0.35">
      <c r="A6" s="10" t="str">
        <f>[1]Аркуш1!$C$11</f>
        <v>12020000</v>
      </c>
      <c r="B6" s="11" t="str">
        <f>[1]Аркуш1!$D$11</f>
        <v>Податок з власників транспортних засобів та інших самохідних машин і механізмів  </v>
      </c>
      <c r="C6" s="12">
        <v>0</v>
      </c>
      <c r="D6" s="12">
        <v>2.1714000000000002</v>
      </c>
      <c r="E6" s="13" t="e">
        <f t="shared" si="0"/>
        <v>#DIV/0!</v>
      </c>
    </row>
    <row r="7" spans="1:5" s="14" customFormat="1" x14ac:dyDescent="0.35">
      <c r="A7" s="10">
        <v>19000000</v>
      </c>
      <c r="B7" s="11" t="s">
        <v>40</v>
      </c>
      <c r="C7" s="12">
        <f>C8</f>
        <v>841.9</v>
      </c>
      <c r="D7" s="12">
        <f>D8</f>
        <v>870.09436000000005</v>
      </c>
      <c r="E7" s="12">
        <f t="shared" ref="E7:E17" si="1">D7/C7*100</f>
        <v>103.3488965435325</v>
      </c>
    </row>
    <row r="8" spans="1:5" s="14" customFormat="1" x14ac:dyDescent="0.35">
      <c r="A8" s="10">
        <v>19010000</v>
      </c>
      <c r="B8" s="11" t="s">
        <v>41</v>
      </c>
      <c r="C8" s="12">
        <v>841.9</v>
      </c>
      <c r="D8" s="12">
        <v>870.09436000000005</v>
      </c>
      <c r="E8" s="12">
        <f t="shared" si="1"/>
        <v>103.3488965435325</v>
      </c>
    </row>
    <row r="9" spans="1:5" s="14" customFormat="1" ht="17.5" x14ac:dyDescent="0.35">
      <c r="A9" s="6">
        <v>20000000</v>
      </c>
      <c r="B9" s="7" t="s">
        <v>11</v>
      </c>
      <c r="C9" s="8">
        <f>C10+C12</f>
        <v>16.100000000000001</v>
      </c>
      <c r="D9" s="8">
        <f>D10+D12</f>
        <v>108.11386999999999</v>
      </c>
      <c r="E9" s="8">
        <f t="shared" si="1"/>
        <v>671.51472049689437</v>
      </c>
    </row>
    <row r="10" spans="1:5" s="14" customFormat="1" x14ac:dyDescent="0.35">
      <c r="A10" s="10">
        <v>21000000</v>
      </c>
      <c r="B10" s="11" t="s">
        <v>12</v>
      </c>
      <c r="C10" s="12">
        <f>C11</f>
        <v>3.2</v>
      </c>
      <c r="D10" s="12">
        <f>D11</f>
        <v>47.802030000000002</v>
      </c>
      <c r="E10" s="22">
        <f t="shared" si="1"/>
        <v>1493.8134375</v>
      </c>
    </row>
    <row r="11" spans="1:5" s="14" customFormat="1" ht="28" x14ac:dyDescent="0.35">
      <c r="A11" s="10">
        <v>21110000</v>
      </c>
      <c r="B11" s="11" t="s">
        <v>39</v>
      </c>
      <c r="C11" s="12">
        <v>3.2</v>
      </c>
      <c r="D11" s="12">
        <v>47.802030000000002</v>
      </c>
      <c r="E11" s="22">
        <f t="shared" si="1"/>
        <v>1493.8134375</v>
      </c>
    </row>
    <row r="12" spans="1:5" s="14" customFormat="1" x14ac:dyDescent="0.35">
      <c r="A12" s="10">
        <v>24000000</v>
      </c>
      <c r="B12" s="11" t="s">
        <v>17</v>
      </c>
      <c r="C12" s="12">
        <f>C13</f>
        <v>12.9</v>
      </c>
      <c r="D12" s="12">
        <f>D13</f>
        <v>60.311839999999997</v>
      </c>
      <c r="E12" s="12">
        <f t="shared" si="1"/>
        <v>467.53364341085268</v>
      </c>
    </row>
    <row r="13" spans="1:5" s="14" customFormat="1" x14ac:dyDescent="0.35">
      <c r="A13" s="10">
        <v>24060000</v>
      </c>
      <c r="B13" s="11" t="s">
        <v>38</v>
      </c>
      <c r="C13" s="12">
        <v>12.9</v>
      </c>
      <c r="D13" s="12">
        <v>60.311839999999997</v>
      </c>
      <c r="E13" s="12">
        <f t="shared" si="1"/>
        <v>467.53364341085268</v>
      </c>
    </row>
    <row r="14" spans="1:5" s="9" customFormat="1" ht="20" x14ac:dyDescent="0.4">
      <c r="A14" s="15" t="s">
        <v>35</v>
      </c>
      <c r="B14" s="16"/>
      <c r="C14" s="17">
        <f>C4+C9</f>
        <v>858</v>
      </c>
      <c r="D14" s="17">
        <f>D4+D9</f>
        <v>980.37963000000002</v>
      </c>
      <c r="E14" s="17">
        <f t="shared" si="1"/>
        <v>114.26336013986014</v>
      </c>
    </row>
    <row r="15" spans="1:5" s="14" customFormat="1" ht="17.5" x14ac:dyDescent="0.35">
      <c r="A15" s="6">
        <v>40000000</v>
      </c>
      <c r="B15" s="7" t="s">
        <v>20</v>
      </c>
      <c r="C15" s="18">
        <f>C16</f>
        <v>130777.3</v>
      </c>
      <c r="D15" s="18">
        <f>D16</f>
        <v>76917.100000000006</v>
      </c>
      <c r="E15" s="18">
        <f t="shared" si="1"/>
        <v>58.815329571722309</v>
      </c>
    </row>
    <row r="16" spans="1:5" s="14" customFormat="1" x14ac:dyDescent="0.35">
      <c r="A16" s="10">
        <v>41030000</v>
      </c>
      <c r="B16" s="11" t="s">
        <v>22</v>
      </c>
      <c r="C16" s="22">
        <v>130777.3</v>
      </c>
      <c r="D16" s="22">
        <v>76917.100000000006</v>
      </c>
      <c r="E16" s="22">
        <f t="shared" si="1"/>
        <v>58.815329571722309</v>
      </c>
    </row>
    <row r="17" spans="1:5" s="23" customFormat="1" ht="21" x14ac:dyDescent="0.5">
      <c r="A17" s="20" t="s">
        <v>19</v>
      </c>
      <c r="B17" s="21"/>
      <c r="C17" s="17">
        <f>C15+C14</f>
        <v>131635.29999999999</v>
      </c>
      <c r="D17" s="17">
        <f>D15+D14</f>
        <v>77897.479630000002</v>
      </c>
      <c r="E17" s="17">
        <f t="shared" si="1"/>
        <v>59.176740304462413</v>
      </c>
    </row>
    <row r="18" spans="1:5" s="14" customFormat="1" ht="17.5" x14ac:dyDescent="0.35">
      <c r="A18" s="19" t="s">
        <v>37</v>
      </c>
      <c r="B18" s="19"/>
      <c r="C18" s="19"/>
      <c r="D18" s="19"/>
      <c r="E18" s="19"/>
    </row>
    <row r="19" spans="1:5" s="14" customFormat="1" x14ac:dyDescent="0.35">
      <c r="A19" s="24">
        <v>7000</v>
      </c>
      <c r="B19" s="11" t="s">
        <v>32</v>
      </c>
      <c r="C19" s="22">
        <v>203377.13611000002</v>
      </c>
      <c r="D19" s="22">
        <v>49149.978990000003</v>
      </c>
      <c r="E19" s="22">
        <f>D19/C19*100</f>
        <v>24.166914693604689</v>
      </c>
    </row>
    <row r="20" spans="1:5" s="14" customFormat="1" x14ac:dyDescent="0.35">
      <c r="A20" s="24">
        <v>8000</v>
      </c>
      <c r="B20" s="11" t="s">
        <v>33</v>
      </c>
      <c r="C20" s="22">
        <v>878.16389000000004</v>
      </c>
      <c r="D20" s="22">
        <v>0</v>
      </c>
      <c r="E20" s="22">
        <f t="shared" ref="E20:E22" si="2">D20/C20*100</f>
        <v>0</v>
      </c>
    </row>
    <row r="21" spans="1:5" s="14" customFormat="1" ht="20" x14ac:dyDescent="0.4">
      <c r="A21" s="20" t="s">
        <v>4</v>
      </c>
      <c r="B21" s="21"/>
      <c r="C21" s="17">
        <f>C19+C20</f>
        <v>204255.30000000002</v>
      </c>
      <c r="D21" s="17">
        <f>D19+D20</f>
        <v>49149.978990000003</v>
      </c>
      <c r="E21" s="17">
        <f t="shared" si="2"/>
        <v>24.063012803094949</v>
      </c>
    </row>
    <row r="22" spans="1:5" s="9" customFormat="1" ht="39" customHeight="1" x14ac:dyDescent="0.4">
      <c r="A22" s="25" t="s">
        <v>47</v>
      </c>
      <c r="B22" s="21"/>
      <c r="C22" s="17">
        <v>1638</v>
      </c>
      <c r="D22" s="17">
        <v>650</v>
      </c>
      <c r="E22" s="17">
        <f t="shared" si="2"/>
        <v>39.682539682539684</v>
      </c>
    </row>
  </sheetData>
  <mergeCells count="7">
    <mergeCell ref="A22:B22"/>
    <mergeCell ref="A1:E1"/>
    <mergeCell ref="A3:E3"/>
    <mergeCell ref="A17:B17"/>
    <mergeCell ref="A18:E18"/>
    <mergeCell ref="A21:B21"/>
    <mergeCell ref="A14:B1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Загальний фонд</vt:lpstr>
      <vt:lpstr>Спеціальний фонд</vt:lpstr>
      <vt:lpstr>'Загальний фонд'!Область_друку</vt:lpstr>
      <vt:lpstr>'Спеціальний фонд'!Область_друку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User-PC</cp:lastModifiedBy>
  <cp:lastPrinted>2023-03-03T10:12:22Z</cp:lastPrinted>
  <dcterms:created xsi:type="dcterms:W3CDTF">2019-03-21T07:18:57Z</dcterms:created>
  <dcterms:modified xsi:type="dcterms:W3CDTF">2023-03-03T11:45:07Z</dcterms:modified>
</cp:coreProperties>
</file>