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CECCCE23-CE36-41F7-B2BE-B463AE785A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</externalReferences>
  <definedNames>
    <definedName name="_xlnm.Print_Area" localSheetId="0">'Загальний фонд'!$A$1:$E$44</definedName>
    <definedName name="_xlnm.Print_Area" localSheetId="1">'Спеціальний фонд'!$A$1:$E$22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33" i="1"/>
  <c r="E36" i="1"/>
  <c r="E37" i="1"/>
  <c r="C7" i="2"/>
  <c r="E28" i="1"/>
  <c r="E10" i="1"/>
  <c r="E7" i="1"/>
  <c r="E35" i="1"/>
  <c r="E38" i="1"/>
  <c r="E20" i="2"/>
  <c r="D7" i="2"/>
  <c r="E22" i="2"/>
  <c r="D10" i="2"/>
  <c r="C10" i="2"/>
  <c r="C5" i="2"/>
  <c r="B6" i="2"/>
  <c r="A6" i="2"/>
  <c r="B5" i="2"/>
  <c r="A5" i="2"/>
  <c r="D5" i="2"/>
  <c r="E44" i="1"/>
  <c r="D13" i="1"/>
  <c r="C13" i="1"/>
  <c r="D22" i="1"/>
  <c r="D21" i="1" s="1"/>
  <c r="C21" i="2"/>
  <c r="D15" i="2"/>
  <c r="D12" i="2"/>
  <c r="C12" i="2"/>
  <c r="E13" i="2"/>
  <c r="E34" i="1"/>
  <c r="E6" i="1"/>
  <c r="D19" i="1"/>
  <c r="C19" i="1"/>
  <c r="E9" i="1" l="1"/>
  <c r="E8" i="2"/>
  <c r="C8" i="1"/>
  <c r="D8" i="1"/>
  <c r="C5" i="1"/>
  <c r="E10" i="2"/>
  <c r="D21" i="2"/>
  <c r="E19" i="2"/>
  <c r="E16" i="2"/>
  <c r="C15" i="2"/>
  <c r="E15" i="2" s="1"/>
  <c r="E11" i="2"/>
  <c r="D9" i="2"/>
  <c r="C9" i="2"/>
  <c r="E7" i="2"/>
  <c r="C4" i="2"/>
  <c r="E6" i="2"/>
  <c r="D4" i="2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D5" i="1"/>
  <c r="E21" i="2"/>
  <c r="C4" i="1" l="1"/>
  <c r="E8" i="1"/>
  <c r="E5" i="1"/>
  <c r="E25" i="1"/>
  <c r="C14" i="2"/>
  <c r="C17" i="2" s="1"/>
  <c r="D14" i="2"/>
  <c r="D17" i="2" s="1"/>
  <c r="E9" i="2"/>
  <c r="E4" i="2"/>
  <c r="E41" i="1"/>
  <c r="E43" i="1"/>
  <c r="C21" i="1"/>
  <c r="E21" i="1" s="1"/>
  <c r="E22" i="1"/>
  <c r="E15" i="1"/>
  <c r="E12" i="1"/>
  <c r="D4" i="1"/>
  <c r="D24" i="1" s="1"/>
  <c r="D29" i="1" s="1"/>
  <c r="C24" i="1"/>
  <c r="E17" i="2" l="1"/>
  <c r="E14" i="2"/>
  <c r="E4" i="1"/>
  <c r="C29" i="1"/>
  <c r="E29" i="1" s="1"/>
  <c r="E24" i="1"/>
</calcChain>
</file>

<file path=xl/sharedStrings.xml><?xml version="1.0" encoding="utf-8"?>
<sst xmlns="http://schemas.openxmlformats.org/spreadsheetml/2006/main" count="73" uniqueCount="58">
  <si>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</si>
  <si>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</si>
  <si>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</si>
  <si>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</si>
  <si>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</si>
  <si>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</si>
  <si>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</si>
  <si>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</si>
  <si>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</si>
  <si>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</si>
  <si>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</si>
  <si>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</si>
  <si>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</si>
  <si>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</si>
  <si>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</si>
  <si>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</si>
  <si>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</si>
  <si>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</si>
  <si>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</si>
  <si>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</si>
  <si>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</si>
  <si>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</si>
  <si>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</si>
  <si>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</si>
  <si>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</si>
  <si>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</si>
  <si>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</si>
  <si>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</si>
  <si>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</si>
  <si>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</si>
  <si>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</si>
  <si>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</si>
  <si>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</si>
  <si>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</si>
  <si>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</si>
  <si>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</si>
  <si>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</si>
  <si>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</si>
  <si>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</si>
  <si>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</si>
  <si>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</si>
  <si>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</si>
  <si>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</si>
  <si>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</si>
  <si>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</si>
  <si>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</si>
  <si>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</si>
  <si>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</si>
  <si>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</si>
  <si>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</si>
  <si>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</si>
  <si>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</si>
  <si>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</si>
  <si>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</si>
  <si>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</si>
  <si>
    <t>Виконання обласного бюджету Херсонської області 
станом на 01 травня 2022 року</t>
  </si>
  <si>
    <t>План на 
січень - квітень
2022 року (тис.грн)</t>
  </si>
  <si>
    <t>Виконано за 
січень - квітень
2022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</si>
</sst>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0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8" fillId="0" borderId="0" xfId="0" applyFont="1" applyFill="1"/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D29" sqref="D29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3" t="s">
        <v>55</v>
      </c>
      <c r="B1" s="3"/>
      <c r="C1" s="3"/>
      <c r="D1" s="3"/>
      <c r="E1" s="3"/>
    </row>
    <row r="2" spans="1:5" ht="42" x14ac:dyDescent="0.35">
      <c r="A2" s="1" t="s">
        <v>0</v>
      </c>
      <c r="B2" s="1" t="s">
        <v>1</v>
      </c>
      <c r="C2" s="1" t="s">
        <v>56</v>
      </c>
      <c r="D2" s="1" t="s">
        <v>57</v>
      </c>
      <c r="E2" s="1" t="s">
        <v>2</v>
      </c>
    </row>
    <row r="3" spans="1:5" s="5" customFormat="1" ht="17.5" x14ac:dyDescent="0.35">
      <c r="A3" s="4" t="s">
        <v>3</v>
      </c>
      <c r="B3" s="4"/>
      <c r="C3" s="4"/>
      <c r="D3" s="4"/>
      <c r="E3" s="4"/>
    </row>
    <row r="4" spans="1:5" s="5" customFormat="1" ht="17.5" x14ac:dyDescent="0.35">
      <c r="A4" s="23">
        <v>10000000</v>
      </c>
      <c r="B4" s="24" t="s">
        <v>5</v>
      </c>
      <c r="C4" s="8">
        <f>C5+C8</f>
        <v>286662.90000000002</v>
      </c>
      <c r="D4" s="8">
        <f>D5+D8</f>
        <v>233983.70282000003</v>
      </c>
      <c r="E4" s="8">
        <f>D4/C4*100</f>
        <v>81.623294406077662</v>
      </c>
    </row>
    <row r="5" spans="1:5" s="13" customFormat="1" ht="28" x14ac:dyDescent="0.35">
      <c r="A5" s="25">
        <v>11000000</v>
      </c>
      <c r="B5" s="26" t="s">
        <v>6</v>
      </c>
      <c r="C5" s="11">
        <f>C6+C7</f>
        <v>280373.60000000003</v>
      </c>
      <c r="D5" s="11">
        <f>D6+D7</f>
        <v>227010.28318000003</v>
      </c>
      <c r="E5" s="11">
        <f t="shared" ref="E5:E28" si="0">D5/C5*100</f>
        <v>80.967067933642824</v>
      </c>
    </row>
    <row r="6" spans="1:5" s="13" customFormat="1" x14ac:dyDescent="0.35">
      <c r="A6" s="25">
        <v>11010000</v>
      </c>
      <c r="B6" s="26" t="s">
        <v>7</v>
      </c>
      <c r="C6" s="11">
        <v>262306.2</v>
      </c>
      <c r="D6" s="11">
        <v>219878.67346000002</v>
      </c>
      <c r="E6" s="11">
        <f t="shared" si="0"/>
        <v>83.825191116336555</v>
      </c>
    </row>
    <row r="7" spans="1:5" s="13" customFormat="1" x14ac:dyDescent="0.35">
      <c r="A7" s="25">
        <v>11020000</v>
      </c>
      <c r="B7" s="26" t="s">
        <v>8</v>
      </c>
      <c r="C7" s="11">
        <v>18067.400000000001</v>
      </c>
      <c r="D7" s="11">
        <v>7131.6097199999995</v>
      </c>
      <c r="E7" s="11">
        <f t="shared" si="0"/>
        <v>39.472252344000793</v>
      </c>
    </row>
    <row r="8" spans="1:5" s="13" customFormat="1" ht="28" x14ac:dyDescent="0.35">
      <c r="A8" s="25">
        <v>13000000</v>
      </c>
      <c r="B8" s="26" t="s">
        <v>9</v>
      </c>
      <c r="C8" s="11">
        <f>C9+C10+C11</f>
        <v>6289.3</v>
      </c>
      <c r="D8" s="11">
        <f>D9+D10+D11</f>
        <v>6973.419640000001</v>
      </c>
      <c r="E8" s="11">
        <f t="shared" si="0"/>
        <v>110.87751641677134</v>
      </c>
    </row>
    <row r="9" spans="1:5" s="13" customFormat="1" ht="18.75" customHeight="1" x14ac:dyDescent="0.35">
      <c r="A9" s="25">
        <v>13020000</v>
      </c>
      <c r="B9" s="26" t="s">
        <v>10</v>
      </c>
      <c r="C9" s="11">
        <v>4216.8</v>
      </c>
      <c r="D9" s="11">
        <v>4750.5033200000007</v>
      </c>
      <c r="E9" s="11">
        <f t="shared" si="0"/>
        <v>112.65659552267122</v>
      </c>
    </row>
    <row r="10" spans="1:5" s="13" customFormat="1" ht="28" x14ac:dyDescent="0.35">
      <c r="A10" s="25">
        <v>13030000</v>
      </c>
      <c r="B10" s="26" t="s">
        <v>50</v>
      </c>
      <c r="C10" s="11">
        <v>1264.3</v>
      </c>
      <c r="D10" s="11">
        <v>1328.18238</v>
      </c>
      <c r="E10" s="11">
        <f t="shared" si="0"/>
        <v>105.0527865221862</v>
      </c>
    </row>
    <row r="11" spans="1:5" s="13" customFormat="1" x14ac:dyDescent="0.35">
      <c r="A11" s="25">
        <v>13070000</v>
      </c>
      <c r="B11" s="26" t="s">
        <v>34</v>
      </c>
      <c r="C11" s="11">
        <v>808.2</v>
      </c>
      <c r="D11" s="11">
        <v>894.73393999999996</v>
      </c>
      <c r="E11" s="11">
        <f t="shared" si="0"/>
        <v>110.70699579312051</v>
      </c>
    </row>
    <row r="12" spans="1:5" s="5" customFormat="1" ht="17.5" x14ac:dyDescent="0.35">
      <c r="A12" s="23">
        <v>20000000</v>
      </c>
      <c r="B12" s="24" t="s">
        <v>11</v>
      </c>
      <c r="C12" s="8">
        <f>C15+C19+C13</f>
        <v>10271</v>
      </c>
      <c r="D12" s="8">
        <f>D15+D19+D13</f>
        <v>5745.5707600000014</v>
      </c>
      <c r="E12" s="8">
        <f t="shared" si="0"/>
        <v>55.939740628955327</v>
      </c>
    </row>
    <row r="13" spans="1:5" s="5" customFormat="1" x14ac:dyDescent="0.35">
      <c r="A13" s="25">
        <v>21000000</v>
      </c>
      <c r="B13" s="26" t="s">
        <v>52</v>
      </c>
      <c r="C13" s="11">
        <f>C14</f>
        <v>10.4</v>
      </c>
      <c r="D13" s="11">
        <f>D14</f>
        <v>11.6</v>
      </c>
      <c r="E13" s="11">
        <f t="shared" ref="E13:E14" si="1">D13/C13*100</f>
        <v>111.53846153846155</v>
      </c>
    </row>
    <row r="14" spans="1:5" s="5" customFormat="1" ht="70" x14ac:dyDescent="0.35">
      <c r="A14" s="25">
        <v>21010000</v>
      </c>
      <c r="B14" s="26" t="s">
        <v>53</v>
      </c>
      <c r="C14" s="11">
        <v>10.4</v>
      </c>
      <c r="D14" s="11">
        <v>11.6</v>
      </c>
      <c r="E14" s="11">
        <f t="shared" si="1"/>
        <v>111.53846153846155</v>
      </c>
    </row>
    <row r="15" spans="1:5" s="13" customFormat="1" ht="28" x14ac:dyDescent="0.35">
      <c r="A15" s="25">
        <v>22000000</v>
      </c>
      <c r="B15" s="26" t="s">
        <v>14</v>
      </c>
      <c r="C15" s="11">
        <f>C16+C17+C18</f>
        <v>9621.8000000000011</v>
      </c>
      <c r="D15" s="11">
        <f>D16+D17+D18</f>
        <v>5559.1948800000009</v>
      </c>
      <c r="E15" s="11">
        <f t="shared" si="0"/>
        <v>57.777077885634711</v>
      </c>
    </row>
    <row r="16" spans="1:5" s="13" customFormat="1" x14ac:dyDescent="0.35">
      <c r="A16" s="25">
        <v>22010000</v>
      </c>
      <c r="B16" s="26" t="s">
        <v>13</v>
      </c>
      <c r="C16" s="11">
        <v>8903.2000000000007</v>
      </c>
      <c r="D16" s="11">
        <v>5037.3582400000005</v>
      </c>
      <c r="E16" s="11">
        <f t="shared" si="0"/>
        <v>56.57918770779046</v>
      </c>
    </row>
    <row r="17" spans="1:5" s="13" customFormat="1" ht="28" x14ac:dyDescent="0.35">
      <c r="A17" s="25">
        <v>22080000</v>
      </c>
      <c r="B17" s="26" t="s">
        <v>15</v>
      </c>
      <c r="C17" s="11">
        <v>577</v>
      </c>
      <c r="D17" s="11">
        <v>440.52530000000002</v>
      </c>
      <c r="E17" s="11">
        <f t="shared" si="0"/>
        <v>76.347538994800701</v>
      </c>
    </row>
    <row r="18" spans="1:5" s="13" customFormat="1" ht="72.650000000000006" customHeight="1" x14ac:dyDescent="0.35">
      <c r="A18" s="25">
        <v>22130000</v>
      </c>
      <c r="B18" s="26" t="s">
        <v>16</v>
      </c>
      <c r="C18" s="11">
        <v>141.6</v>
      </c>
      <c r="D18" s="11">
        <v>81.311340000000001</v>
      </c>
      <c r="E18" s="11">
        <f t="shared" si="0"/>
        <v>57.42326271186441</v>
      </c>
    </row>
    <row r="19" spans="1:5" s="13" customFormat="1" x14ac:dyDescent="0.35">
      <c r="A19" s="25">
        <v>24000000</v>
      </c>
      <c r="B19" s="26" t="s">
        <v>17</v>
      </c>
      <c r="C19" s="11">
        <f>C20</f>
        <v>638.79999999999995</v>
      </c>
      <c r="D19" s="11">
        <f>D20</f>
        <v>174.77588</v>
      </c>
      <c r="E19" s="11">
        <f t="shared" si="0"/>
        <v>27.360031308703821</v>
      </c>
    </row>
    <row r="20" spans="1:5" s="13" customFormat="1" x14ac:dyDescent="0.35">
      <c r="A20" s="25">
        <v>24060000</v>
      </c>
      <c r="B20" s="26" t="s">
        <v>18</v>
      </c>
      <c r="C20" s="11">
        <v>638.79999999999995</v>
      </c>
      <c r="D20" s="11">
        <v>174.77588</v>
      </c>
      <c r="E20" s="11">
        <f t="shared" si="0"/>
        <v>27.360031308703821</v>
      </c>
    </row>
    <row r="21" spans="1:5" s="5" customFormat="1" ht="17.5" x14ac:dyDescent="0.35">
      <c r="A21" s="27">
        <v>30000000</v>
      </c>
      <c r="B21" s="24" t="s">
        <v>45</v>
      </c>
      <c r="C21" s="8">
        <f>C22</f>
        <v>0</v>
      </c>
      <c r="D21" s="8">
        <f>D22</f>
        <v>1.12802</v>
      </c>
      <c r="E21" s="28" t="e">
        <f t="shared" si="0"/>
        <v>#DIV/0!</v>
      </c>
    </row>
    <row r="22" spans="1:5" s="13" customFormat="1" x14ac:dyDescent="0.35">
      <c r="A22" s="25">
        <v>31000000</v>
      </c>
      <c r="B22" s="26" t="s">
        <v>46</v>
      </c>
      <c r="C22" s="11">
        <f>C23</f>
        <v>0</v>
      </c>
      <c r="D22" s="11">
        <f>D23</f>
        <v>1.12802</v>
      </c>
      <c r="E22" s="12" t="e">
        <f t="shared" si="0"/>
        <v>#DIV/0!</v>
      </c>
    </row>
    <row r="23" spans="1:5" s="13" customFormat="1" ht="28" x14ac:dyDescent="0.35">
      <c r="A23" s="25">
        <v>31020000</v>
      </c>
      <c r="B23" s="26" t="s">
        <v>51</v>
      </c>
      <c r="C23" s="11">
        <v>0</v>
      </c>
      <c r="D23" s="11">
        <v>1.12802</v>
      </c>
      <c r="E23" s="12" t="e">
        <f t="shared" si="0"/>
        <v>#DIV/0!</v>
      </c>
    </row>
    <row r="24" spans="1:5" s="13" customFormat="1" ht="20" x14ac:dyDescent="0.4">
      <c r="A24" s="29" t="s">
        <v>35</v>
      </c>
      <c r="B24" s="30"/>
      <c r="C24" s="31">
        <f>C4+C12+C21</f>
        <v>296933.90000000002</v>
      </c>
      <c r="D24" s="31">
        <f>D4+D12+D21</f>
        <v>239730.40160000004</v>
      </c>
      <c r="E24" s="31">
        <f t="shared" si="0"/>
        <v>80.735275291908408</v>
      </c>
    </row>
    <row r="25" spans="1:5" s="5" customFormat="1" ht="17.5" x14ac:dyDescent="0.35">
      <c r="A25" s="23">
        <v>40000000</v>
      </c>
      <c r="B25" s="24" t="s">
        <v>20</v>
      </c>
      <c r="C25" s="8">
        <f>C26+C27+C28</f>
        <v>218101.80100000004</v>
      </c>
      <c r="D25" s="8">
        <f>D26+D27+D28</f>
        <v>208846.90000000002</v>
      </c>
      <c r="E25" s="18">
        <f t="shared" si="0"/>
        <v>95.756614132682003</v>
      </c>
    </row>
    <row r="26" spans="1:5" s="13" customFormat="1" x14ac:dyDescent="0.35">
      <c r="A26" s="25">
        <v>41020000</v>
      </c>
      <c r="B26" s="26" t="s">
        <v>21</v>
      </c>
      <c r="C26" s="14">
        <v>105826.8</v>
      </c>
      <c r="D26" s="14">
        <v>105826.8</v>
      </c>
      <c r="E26" s="14">
        <f t="shared" si="0"/>
        <v>100</v>
      </c>
    </row>
    <row r="27" spans="1:5" s="13" customFormat="1" x14ac:dyDescent="0.35">
      <c r="A27" s="25">
        <v>41030000</v>
      </c>
      <c r="B27" s="26" t="s">
        <v>22</v>
      </c>
      <c r="C27" s="14">
        <v>111108.6</v>
      </c>
      <c r="D27" s="14">
        <v>102855.6</v>
      </c>
      <c r="E27" s="14">
        <f t="shared" si="0"/>
        <v>92.572132130186148</v>
      </c>
    </row>
    <row r="28" spans="1:5" s="13" customFormat="1" x14ac:dyDescent="0.35">
      <c r="A28" s="25">
        <v>41050000</v>
      </c>
      <c r="B28" s="26" t="s">
        <v>23</v>
      </c>
      <c r="C28" s="14">
        <v>1166.4010000000001</v>
      </c>
      <c r="D28" s="14">
        <v>164.5</v>
      </c>
      <c r="E28" s="14">
        <f t="shared" si="0"/>
        <v>14.103211502733624</v>
      </c>
    </row>
    <row r="29" spans="1:5" s="32" customFormat="1" ht="21" x14ac:dyDescent="0.5">
      <c r="A29" s="19" t="s">
        <v>19</v>
      </c>
      <c r="B29" s="20"/>
      <c r="C29" s="17">
        <f>C24+C25</f>
        <v>515035.70100000006</v>
      </c>
      <c r="D29" s="17">
        <f>D24+D25</f>
        <v>448577.30160000006</v>
      </c>
      <c r="E29" s="17">
        <f>D29/C29*100</f>
        <v>87.096350938204196</v>
      </c>
    </row>
    <row r="30" spans="1:5" s="13" customFormat="1" ht="17.5" x14ac:dyDescent="0.35">
      <c r="A30" s="4" t="s">
        <v>24</v>
      </c>
      <c r="B30" s="4"/>
      <c r="C30" s="4"/>
      <c r="D30" s="4"/>
      <c r="E30" s="4"/>
    </row>
    <row r="31" spans="1:5" s="13" customFormat="1" x14ac:dyDescent="0.35">
      <c r="A31" s="39" t="s">
        <v>25</v>
      </c>
      <c r="B31" s="26" t="s">
        <v>26</v>
      </c>
      <c r="C31" s="14">
        <v>11604.795</v>
      </c>
      <c r="D31" s="14">
        <v>6709.35923</v>
      </c>
      <c r="E31" s="14">
        <f>D31/C31*100</f>
        <v>57.815405011462943</v>
      </c>
    </row>
    <row r="32" spans="1:5" s="13" customFormat="1" x14ac:dyDescent="0.35">
      <c r="A32" s="39">
        <v>1000</v>
      </c>
      <c r="B32" s="26" t="s">
        <v>27</v>
      </c>
      <c r="C32" s="14">
        <v>279531.32500000001</v>
      </c>
      <c r="D32" s="14">
        <v>200104.89288999996</v>
      </c>
      <c r="E32" s="14">
        <f t="shared" ref="E32:E44" si="2">D32/C32*100</f>
        <v>71.585856393733309</v>
      </c>
    </row>
    <row r="33" spans="1:5" s="13" customFormat="1" x14ac:dyDescent="0.35">
      <c r="A33" s="39">
        <v>2000</v>
      </c>
      <c r="B33" s="26" t="s">
        <v>28</v>
      </c>
      <c r="C33" s="14">
        <v>91430.39</v>
      </c>
      <c r="D33" s="14">
        <v>47235.01354</v>
      </c>
      <c r="E33" s="14">
        <f t="shared" si="2"/>
        <v>51.662268464566317</v>
      </c>
    </row>
    <row r="34" spans="1:5" s="13" customFormat="1" x14ac:dyDescent="0.35">
      <c r="A34" s="39">
        <v>3000</v>
      </c>
      <c r="B34" s="26" t="s">
        <v>29</v>
      </c>
      <c r="C34" s="14">
        <v>78513.073999999993</v>
      </c>
      <c r="D34" s="14">
        <v>56624.237220000017</v>
      </c>
      <c r="E34" s="14">
        <f t="shared" si="2"/>
        <v>72.120774713266258</v>
      </c>
    </row>
    <row r="35" spans="1:5" s="13" customFormat="1" x14ac:dyDescent="0.35">
      <c r="A35" s="39">
        <v>4000</v>
      </c>
      <c r="B35" s="26" t="s">
        <v>30</v>
      </c>
      <c r="C35" s="14">
        <v>46122.411</v>
      </c>
      <c r="D35" s="14">
        <v>36329.33142000001</v>
      </c>
      <c r="E35" s="14">
        <f t="shared" si="2"/>
        <v>78.767199355645161</v>
      </c>
    </row>
    <row r="36" spans="1:5" s="13" customFormat="1" x14ac:dyDescent="0.35">
      <c r="A36" s="39">
        <v>5000</v>
      </c>
      <c r="B36" s="26" t="s">
        <v>31</v>
      </c>
      <c r="C36" s="14">
        <v>20363.861000000001</v>
      </c>
      <c r="D36" s="14">
        <v>14529.686290000003</v>
      </c>
      <c r="E36" s="14">
        <f t="shared" si="2"/>
        <v>71.350350947691126</v>
      </c>
    </row>
    <row r="37" spans="1:5" s="13" customFormat="1" x14ac:dyDescent="0.35">
      <c r="A37" s="39">
        <v>6000</v>
      </c>
      <c r="B37" s="26" t="s">
        <v>54</v>
      </c>
      <c r="C37" s="14">
        <v>14.28</v>
      </c>
      <c r="D37" s="14">
        <v>0</v>
      </c>
      <c r="E37" s="14">
        <f t="shared" si="2"/>
        <v>0</v>
      </c>
    </row>
    <row r="38" spans="1:5" s="13" customFormat="1" x14ac:dyDescent="0.35">
      <c r="A38" s="39">
        <v>7000</v>
      </c>
      <c r="B38" s="26" t="s">
        <v>32</v>
      </c>
      <c r="C38" s="14">
        <v>1029.8800000000001</v>
      </c>
      <c r="D38" s="14">
        <v>729.88</v>
      </c>
      <c r="E38" s="14">
        <f t="shared" si="2"/>
        <v>70.870392667106842</v>
      </c>
    </row>
    <row r="39" spans="1:5" s="13" customFormat="1" x14ac:dyDescent="0.35">
      <c r="A39" s="39">
        <v>8000</v>
      </c>
      <c r="B39" s="26" t="s">
        <v>33</v>
      </c>
      <c r="C39" s="14">
        <v>6312.4849999999997</v>
      </c>
      <c r="D39" s="14">
        <v>990</v>
      </c>
      <c r="E39" s="14">
        <f t="shared" si="2"/>
        <v>15.683205583854853</v>
      </c>
    </row>
    <row r="40" spans="1:5" s="42" customFormat="1" ht="22.5" customHeight="1" x14ac:dyDescent="0.35">
      <c r="A40" s="40" t="s">
        <v>49</v>
      </c>
      <c r="B40" s="41"/>
      <c r="C40" s="14">
        <v>3521.5772400000001</v>
      </c>
      <c r="D40" s="14">
        <v>3204.96261</v>
      </c>
      <c r="E40" s="14">
        <f t="shared" si="2"/>
        <v>91.009294744306104</v>
      </c>
    </row>
    <row r="41" spans="1:5" s="13" customFormat="1" ht="35.25" customHeight="1" x14ac:dyDescent="0.35">
      <c r="A41" s="33" t="s">
        <v>43</v>
      </c>
      <c r="B41" s="34"/>
      <c r="C41" s="31">
        <f>SUM(C31:C40)</f>
        <v>538444.07824000006</v>
      </c>
      <c r="D41" s="31">
        <f>SUM(D31:D40)</f>
        <v>366457.36319999996</v>
      </c>
      <c r="E41" s="31">
        <f t="shared" si="2"/>
        <v>68.058574327315625</v>
      </c>
    </row>
    <row r="42" spans="1:5" s="13" customFormat="1" ht="36.75" customHeight="1" x14ac:dyDescent="0.35">
      <c r="A42" s="43" t="s">
        <v>42</v>
      </c>
      <c r="B42" s="44"/>
      <c r="C42" s="14">
        <f>41588.01724-C40</f>
        <v>38066.44</v>
      </c>
      <c r="D42" s="14">
        <f>31882.69411-D40</f>
        <v>28677.731500000002</v>
      </c>
      <c r="E42" s="14">
        <f t="shared" si="2"/>
        <v>75.33599543324776</v>
      </c>
    </row>
    <row r="43" spans="1:5" s="13" customFormat="1" ht="20" x14ac:dyDescent="0.35">
      <c r="A43" s="33" t="s">
        <v>44</v>
      </c>
      <c r="B43" s="34"/>
      <c r="C43" s="31">
        <f>C41+C42</f>
        <v>576510.51824000012</v>
      </c>
      <c r="D43" s="31">
        <f>D41+D42</f>
        <v>395135.09469999996</v>
      </c>
      <c r="E43" s="31">
        <f t="shared" si="2"/>
        <v>68.53909550623429</v>
      </c>
    </row>
    <row r="44" spans="1:5" s="5" customFormat="1" ht="46.5" customHeight="1" x14ac:dyDescent="0.4">
      <c r="A44" s="37" t="s">
        <v>48</v>
      </c>
      <c r="B44" s="38"/>
      <c r="C44" s="31">
        <v>126.24</v>
      </c>
      <c r="D44" s="31">
        <v>0</v>
      </c>
      <c r="E44" s="31">
        <f t="shared" si="2"/>
        <v>0</v>
      </c>
    </row>
    <row r="46" spans="1:5" x14ac:dyDescent="0.35">
      <c r="D46" s="2"/>
    </row>
    <row r="48" spans="1:5" x14ac:dyDescent="0.35">
      <c r="D48" s="2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view="pageBreakPreview" zoomScaleNormal="100" zoomScaleSheetLayoutView="100" workbookViewId="0">
      <pane xSplit="2" ySplit="3" topLeftCell="C19" activePane="bottomRight" state="frozen"/>
      <selection activeCell="C47" sqref="C47"/>
      <selection pane="topRight" activeCell="C47" sqref="C47"/>
      <selection pane="bottomLeft" activeCell="C47" sqref="C47"/>
      <selection pane="bottomRight" activeCell="A22" sqref="A22:XFD22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3" t="s">
        <v>55</v>
      </c>
      <c r="B1" s="3"/>
      <c r="C1" s="3"/>
      <c r="D1" s="3"/>
      <c r="E1" s="3"/>
    </row>
    <row r="2" spans="1:5" ht="56" x14ac:dyDescent="0.35">
      <c r="A2" s="1" t="s">
        <v>0</v>
      </c>
      <c r="B2" s="1" t="s">
        <v>1</v>
      </c>
      <c r="C2" s="1" t="s">
        <v>56</v>
      </c>
      <c r="D2" s="1" t="s">
        <v>57</v>
      </c>
      <c r="E2" s="1" t="s">
        <v>2</v>
      </c>
    </row>
    <row r="3" spans="1:5" s="5" customFormat="1" ht="17.5" x14ac:dyDescent="0.35">
      <c r="A3" s="4" t="s">
        <v>36</v>
      </c>
      <c r="B3" s="4"/>
      <c r="C3" s="4"/>
      <c r="D3" s="4"/>
      <c r="E3" s="4"/>
    </row>
    <row r="4" spans="1:5" s="5" customFormat="1" ht="17.5" x14ac:dyDescent="0.35">
      <c r="A4" s="6">
        <v>10000000</v>
      </c>
      <c r="B4" s="7" t="s">
        <v>5</v>
      </c>
      <c r="C4" s="8">
        <f>C5+C7</f>
        <v>1233</v>
      </c>
      <c r="D4" s="8">
        <f>D5+D7</f>
        <v>879.95092999999997</v>
      </c>
      <c r="E4" s="8">
        <f>D4/C4*100</f>
        <v>71.366660989456605</v>
      </c>
    </row>
    <row r="5" spans="1:5" s="13" customFormat="1" x14ac:dyDescent="0.35">
      <c r="A5" s="9" t="str">
        <f>[1]Аркуш1!$C$10</f>
        <v>12000000</v>
      </c>
      <c r="B5" s="10" t="str">
        <f>[1]Аркуш1!$D$10</f>
        <v>Податки на власність  </v>
      </c>
      <c r="C5" s="11">
        <f>C6</f>
        <v>0</v>
      </c>
      <c r="D5" s="11">
        <f>D6</f>
        <v>2.1714000000000002</v>
      </c>
      <c r="E5" s="12" t="e">
        <f t="shared" ref="E5:E6" si="0">D5/C5*100</f>
        <v>#DIV/0!</v>
      </c>
    </row>
    <row r="6" spans="1:5" s="13" customFormat="1" ht="32.5" customHeight="1" x14ac:dyDescent="0.35">
      <c r="A6" s="9" t="str">
        <f>[1]Аркуш1!$C$11</f>
        <v>12020000</v>
      </c>
      <c r="B6" s="10" t="str">
        <f>[1]Аркуш1!$D$11</f>
        <v>Податок з власників транспортних засобів та інших самохідних машин і механізмів  </v>
      </c>
      <c r="C6" s="11">
        <v>0</v>
      </c>
      <c r="D6" s="11">
        <v>2.1714000000000002</v>
      </c>
      <c r="E6" s="12" t="e">
        <f t="shared" si="0"/>
        <v>#DIV/0!</v>
      </c>
    </row>
    <row r="7" spans="1:5" s="13" customFormat="1" x14ac:dyDescent="0.35">
      <c r="A7" s="9">
        <v>19000000</v>
      </c>
      <c r="B7" s="10" t="s">
        <v>40</v>
      </c>
      <c r="C7" s="11">
        <f>C8</f>
        <v>1233</v>
      </c>
      <c r="D7" s="11">
        <f>D8</f>
        <v>877.77953000000002</v>
      </c>
      <c r="E7" s="11">
        <f t="shared" ref="E7:E17" si="1">D7/C7*100</f>
        <v>71.190553933495536</v>
      </c>
    </row>
    <row r="8" spans="1:5" s="13" customFormat="1" x14ac:dyDescent="0.35">
      <c r="A8" s="9">
        <v>19010000</v>
      </c>
      <c r="B8" s="10" t="s">
        <v>41</v>
      </c>
      <c r="C8" s="11">
        <v>1233</v>
      </c>
      <c r="D8" s="11">
        <v>877.77953000000002</v>
      </c>
      <c r="E8" s="11">
        <f t="shared" si="1"/>
        <v>71.190553933495536</v>
      </c>
    </row>
    <row r="9" spans="1:5" s="13" customFormat="1" ht="17.5" x14ac:dyDescent="0.35">
      <c r="A9" s="6">
        <v>20000000</v>
      </c>
      <c r="B9" s="7" t="s">
        <v>11</v>
      </c>
      <c r="C9" s="8">
        <f>C10+C12</f>
        <v>47.6</v>
      </c>
      <c r="D9" s="8">
        <f>D10+D12</f>
        <v>108.11386999999999</v>
      </c>
      <c r="E9" s="8">
        <f t="shared" si="1"/>
        <v>227.1299789915966</v>
      </c>
    </row>
    <row r="10" spans="1:5" s="13" customFormat="1" x14ac:dyDescent="0.35">
      <c r="A10" s="9">
        <v>21000000</v>
      </c>
      <c r="B10" s="10" t="s">
        <v>12</v>
      </c>
      <c r="C10" s="11">
        <f>C11</f>
        <v>10.5</v>
      </c>
      <c r="D10" s="11">
        <f>D11</f>
        <v>47.802030000000002</v>
      </c>
      <c r="E10" s="14">
        <f t="shared" si="1"/>
        <v>455.25742857142859</v>
      </c>
    </row>
    <row r="11" spans="1:5" s="13" customFormat="1" ht="28" x14ac:dyDescent="0.35">
      <c r="A11" s="9">
        <v>21110000</v>
      </c>
      <c r="B11" s="10" t="s">
        <v>39</v>
      </c>
      <c r="C11" s="11">
        <v>10.5</v>
      </c>
      <c r="D11" s="11">
        <v>47.802030000000002</v>
      </c>
      <c r="E11" s="14">
        <f t="shared" si="1"/>
        <v>455.25742857142859</v>
      </c>
    </row>
    <row r="12" spans="1:5" s="13" customFormat="1" x14ac:dyDescent="0.35">
      <c r="A12" s="9">
        <v>24000000</v>
      </c>
      <c r="B12" s="10" t="s">
        <v>17</v>
      </c>
      <c r="C12" s="11">
        <f>C13</f>
        <v>37.1</v>
      </c>
      <c r="D12" s="11">
        <f>D13</f>
        <v>60.311839999999997</v>
      </c>
      <c r="E12" s="11">
        <f t="shared" si="1"/>
        <v>162.56560646900269</v>
      </c>
    </row>
    <row r="13" spans="1:5" s="13" customFormat="1" x14ac:dyDescent="0.35">
      <c r="A13" s="9">
        <v>24060000</v>
      </c>
      <c r="B13" s="10" t="s">
        <v>38</v>
      </c>
      <c r="C13" s="11">
        <v>37.1</v>
      </c>
      <c r="D13" s="11">
        <v>60.311839999999997</v>
      </c>
      <c r="E13" s="11">
        <f t="shared" si="1"/>
        <v>162.56560646900269</v>
      </c>
    </row>
    <row r="14" spans="1:5" s="5" customFormat="1" ht="20" x14ac:dyDescent="0.4">
      <c r="A14" s="15" t="s">
        <v>35</v>
      </c>
      <c r="B14" s="16"/>
      <c r="C14" s="17">
        <f>C4+C9</f>
        <v>1280.5999999999999</v>
      </c>
      <c r="D14" s="17">
        <f>D4+D9</f>
        <v>988.06479999999999</v>
      </c>
      <c r="E14" s="17">
        <f t="shared" si="1"/>
        <v>77.156395439637677</v>
      </c>
    </row>
    <row r="15" spans="1:5" s="13" customFormat="1" ht="17.5" x14ac:dyDescent="0.35">
      <c r="A15" s="6">
        <v>40000000</v>
      </c>
      <c r="B15" s="7" t="s">
        <v>20</v>
      </c>
      <c r="C15" s="18">
        <f>C16</f>
        <v>175930.3</v>
      </c>
      <c r="D15" s="18">
        <f>D16</f>
        <v>76917.100000000006</v>
      </c>
      <c r="E15" s="18">
        <f t="shared" si="1"/>
        <v>43.72021192483615</v>
      </c>
    </row>
    <row r="16" spans="1:5" s="13" customFormat="1" x14ac:dyDescent="0.35">
      <c r="A16" s="9">
        <v>41030000</v>
      </c>
      <c r="B16" s="10" t="s">
        <v>22</v>
      </c>
      <c r="C16" s="14">
        <v>175930.3</v>
      </c>
      <c r="D16" s="14">
        <v>76917.100000000006</v>
      </c>
      <c r="E16" s="14">
        <f t="shared" si="1"/>
        <v>43.72021192483615</v>
      </c>
    </row>
    <row r="17" spans="1:5" s="21" customFormat="1" ht="21" x14ac:dyDescent="0.5">
      <c r="A17" s="19" t="s">
        <v>19</v>
      </c>
      <c r="B17" s="20"/>
      <c r="C17" s="17">
        <f>C15+C14</f>
        <v>177210.9</v>
      </c>
      <c r="D17" s="17">
        <f>D15+D14</f>
        <v>77905.164799999999</v>
      </c>
      <c r="E17" s="17">
        <f t="shared" si="1"/>
        <v>43.961835756152695</v>
      </c>
    </row>
    <row r="18" spans="1:5" s="13" customFormat="1" ht="17.5" x14ac:dyDescent="0.35">
      <c r="A18" s="22" t="s">
        <v>37</v>
      </c>
      <c r="B18" s="22"/>
      <c r="C18" s="22"/>
      <c r="D18" s="22"/>
      <c r="E18" s="22"/>
    </row>
    <row r="19" spans="1:5" s="13" customFormat="1" x14ac:dyDescent="0.35">
      <c r="A19" s="35">
        <v>7000</v>
      </c>
      <c r="B19" s="10" t="s">
        <v>32</v>
      </c>
      <c r="C19" s="14">
        <v>308410.40277999995</v>
      </c>
      <c r="D19" s="14">
        <v>49149.978990000003</v>
      </c>
      <c r="E19" s="14">
        <f>D19/C19*100</f>
        <v>15.936550306657594</v>
      </c>
    </row>
    <row r="20" spans="1:5" s="13" customFormat="1" x14ac:dyDescent="0.35">
      <c r="A20" s="35">
        <v>8000</v>
      </c>
      <c r="B20" s="10" t="s">
        <v>33</v>
      </c>
      <c r="C20" s="14">
        <v>1915.5972199999999</v>
      </c>
      <c r="D20" s="14">
        <v>0</v>
      </c>
      <c r="E20" s="14">
        <f t="shared" ref="E20:E22" si="2">D20/C20*100</f>
        <v>0</v>
      </c>
    </row>
    <row r="21" spans="1:5" s="13" customFormat="1" ht="20" x14ac:dyDescent="0.4">
      <c r="A21" s="19" t="s">
        <v>4</v>
      </c>
      <c r="B21" s="20"/>
      <c r="C21" s="17">
        <f>C19+C20</f>
        <v>310325.99999999994</v>
      </c>
      <c r="D21" s="17">
        <f>D19+D20</f>
        <v>49149.978990000003</v>
      </c>
      <c r="E21" s="17">
        <f t="shared" si="2"/>
        <v>15.83817630169564</v>
      </c>
    </row>
    <row r="22" spans="1:5" s="5" customFormat="1" ht="39" customHeight="1" x14ac:dyDescent="0.4">
      <c r="A22" s="36" t="s">
        <v>47</v>
      </c>
      <c r="B22" s="20"/>
      <c r="C22" s="17">
        <v>2088</v>
      </c>
      <c r="D22" s="17">
        <v>650</v>
      </c>
      <c r="E22" s="17">
        <f t="shared" si="2"/>
        <v>31.130268199233718</v>
      </c>
    </row>
  </sheetData>
  <mergeCells count="7">
    <mergeCell ref="A22:B22"/>
    <mergeCell ref="A1:E1"/>
    <mergeCell ref="A3:E3"/>
    <mergeCell ref="A17:B17"/>
    <mergeCell ref="A18:E18"/>
    <mergeCell ref="A21:B21"/>
    <mergeCell ref="A14:B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2023-03-03T10:12:22Z</cp:lastPrinted>
  <dcterms:created xsi:type="dcterms:W3CDTF">2019-03-21T07:18:57Z</dcterms:created>
  <dcterms:modified xsi:type="dcterms:W3CDTF">2023-03-03T13:07:26Z</dcterms:modified>
</cp:coreProperties>
</file>