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60"/>
  </bookViews>
  <sheets>
    <sheet name="Загальний фонд" sheetId="1" r:id="rId1"/>
    <sheet name="Спеціальний фонд" sheetId="2" r:id="rId2"/>
  </sheets>
  <definedNames>
    <definedName name="_xlnm.Print_Area" localSheetId="0">'Загальний фонд'!$A$1:$E$45</definedName>
    <definedName name="_xlnm.Print_Area" localSheetId="1">'Спеціальний фонд'!$A$1:$E$44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39" i="2" l="1"/>
  <c r="E12" i="2" l="1"/>
  <c r="D28" i="2"/>
  <c r="C19" i="2"/>
  <c r="C42" i="1" l="1"/>
  <c r="C19" i="1" l="1"/>
  <c r="D27" i="1"/>
  <c r="D23" i="1"/>
  <c r="C23" i="1"/>
  <c r="C22" i="1" s="1"/>
  <c r="D42" i="2" l="1"/>
  <c r="C42" i="2"/>
  <c r="E20" i="2" l="1"/>
  <c r="E18" i="2"/>
  <c r="E17" i="2"/>
  <c r="E16" i="2"/>
  <c r="E14" i="2"/>
  <c r="E21" i="1"/>
  <c r="E20" i="1"/>
  <c r="E43" i="1" l="1"/>
  <c r="D19" i="1" l="1"/>
  <c r="E19" i="1" l="1"/>
  <c r="E37" i="2"/>
  <c r="E32" i="1"/>
  <c r="E33" i="1"/>
  <c r="E34" i="1"/>
  <c r="E35" i="1"/>
  <c r="E36" i="1"/>
  <c r="E37" i="1"/>
  <c r="E38" i="1"/>
  <c r="E39" i="1"/>
  <c r="E40" i="1"/>
  <c r="E41" i="1" l="1"/>
  <c r="D23" i="2" l="1"/>
  <c r="C23" i="2"/>
  <c r="E27" i="2" l="1"/>
  <c r="E24" i="2"/>
  <c r="E23" i="2"/>
  <c r="D22" i="2" l="1"/>
  <c r="C22" i="2"/>
  <c r="D19" i="2"/>
  <c r="D15" i="2"/>
  <c r="C15" i="2"/>
  <c r="D13" i="2"/>
  <c r="C13" i="2"/>
  <c r="D10" i="2"/>
  <c r="C10" i="2"/>
  <c r="D8" i="2"/>
  <c r="C8" i="2"/>
  <c r="D15" i="1"/>
  <c r="C15" i="1"/>
  <c r="D13" i="1"/>
  <c r="C13" i="1"/>
  <c r="D8" i="1"/>
  <c r="C8" i="1"/>
  <c r="D5" i="1"/>
  <c r="C5" i="1"/>
  <c r="E13" i="2" l="1"/>
  <c r="E19" i="2"/>
  <c r="E15" i="2"/>
  <c r="C12" i="1"/>
  <c r="E22" i="2"/>
  <c r="D12" i="2"/>
  <c r="C12" i="2"/>
  <c r="D5" i="2"/>
  <c r="D4" i="2" s="1"/>
  <c r="C5" i="2"/>
  <c r="C4" i="2" s="1"/>
  <c r="D22" i="1"/>
  <c r="D12" i="1"/>
  <c r="D4" i="1"/>
  <c r="C4" i="1"/>
  <c r="D25" i="2" l="1"/>
  <c r="C25" i="2"/>
  <c r="D26" i="1"/>
  <c r="E14" i="1" l="1"/>
  <c r="E29" i="1" l="1"/>
  <c r="E18" i="1" l="1"/>
  <c r="E17" i="1"/>
  <c r="E16" i="1"/>
  <c r="E11" i="1"/>
  <c r="E10" i="1"/>
  <c r="E9" i="1"/>
  <c r="E7" i="1"/>
  <c r="E6" i="1"/>
  <c r="E21" i="2"/>
  <c r="E11" i="2"/>
  <c r="E7" i="2"/>
  <c r="E6" i="2"/>
  <c r="E13" i="1" l="1"/>
  <c r="E8" i="1"/>
  <c r="E15" i="1"/>
  <c r="E5" i="1"/>
  <c r="E10" i="2"/>
  <c r="E5" i="2"/>
  <c r="E12" i="1" l="1"/>
  <c r="C25" i="1"/>
  <c r="D25" i="1"/>
  <c r="E4" i="1"/>
  <c r="E4" i="2"/>
  <c r="E25" i="1" l="1"/>
  <c r="E25" i="2"/>
  <c r="D42" i="1" l="1"/>
  <c r="D44" i="1" s="1"/>
  <c r="E44" i="2"/>
  <c r="E41" i="2"/>
  <c r="E40" i="2"/>
  <c r="E39" i="2"/>
  <c r="E38" i="2"/>
  <c r="E36" i="2"/>
  <c r="E34" i="2"/>
  <c r="E33" i="2"/>
  <c r="E32" i="2"/>
  <c r="E29" i="2"/>
  <c r="E28" i="2"/>
  <c r="D26" i="2"/>
  <c r="D30" i="2" s="1"/>
  <c r="C26" i="2"/>
  <c r="C30" i="2" s="1"/>
  <c r="C44" i="1" l="1"/>
  <c r="E42" i="2"/>
  <c r="E26" i="2"/>
  <c r="E44" i="1" l="1"/>
  <c r="E30" i="2" l="1"/>
  <c r="E45" i="1" l="1"/>
  <c r="E27" i="1"/>
  <c r="E28" i="1"/>
  <c r="D30" i="1"/>
  <c r="C26" i="1"/>
  <c r="C30" i="1" s="1"/>
  <c r="E26" i="1" l="1"/>
  <c r="E42" i="1"/>
  <c r="E30" i="1" l="1"/>
</calcChain>
</file>

<file path=xl/sharedStrings.xml><?xml version="1.0" encoding="utf-8"?>
<sst xmlns="http://schemas.openxmlformats.org/spreadsheetml/2006/main" count="99" uniqueCount="66">
  <si>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</si>
  <si>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</si>
  <si>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</si>
  <si>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</si>
  <si>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</si>
  <si>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</si>
  <si>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</si>
  <si>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</si>
  <si>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</si>
  <si>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</si>
  <si>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</si>
  <si>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користування надрами </t>
  </si>
  <si>
    <t>Неподаткові надходження </t>
  </si>
  <si>
    <t>Доходи від власності та підприємницької діяльності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</si>
  <si>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</si>
  <si>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</si>
  <si>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</si>
  <si>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</si>
  <si>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</si>
  <si>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</si>
  <si>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</si>
  <si>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</si>
  <si>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</si>
  <si>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</si>
  <si>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</si>
  <si>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</si>
  <si>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</si>
  <si>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</si>
  <si>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</si>
  <si>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</si>
  <si>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</si>
  <si>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</si>
  <si>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</si>
  <si>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</si>
  <si>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</si>
  <si>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</si>
  <si>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</si>
  <si>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</si>
  <si>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</si>
  <si>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</si>
  <si>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</si>
  <si>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Доходи від операцій з кредитування та надання гарантій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</si>
  <si>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</si>
  <si>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</si>
  <si>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Податки на власність </t>
  </si>
  <si>
    <t xml:space="preserve">Податок з власників транспортних засобів та інших самохідних машин і механізмів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</si>
  <si>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</si>
  <si>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</si>
  <si>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</si>
  <si>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</si>
  <si>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</si>
  <si>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</si>
  <si>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</si>
  <si>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  </t>
  </si>
  <si>
    <t>Трансферти з обласного бюджету місцевим бюджетам за рахунок власних доходів</t>
  </si>
  <si>
    <t xml:space="preserve">Трансферти з обласного бюджету місцевим бюджетам </t>
  </si>
  <si>
    <t xml:space="preserve">Доходи від операцій з капіталом </t>
  </si>
  <si>
    <t>Надходження від продажу основного капіталу</t>
  </si>
  <si>
    <t>Кошти від відчуження майна, що перебуває в комунальній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</si>
  <si>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</si>
  <si>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r>
      <t xml:space="preserve">КРЕДИТУВАННЯ СПЕЦІАЛЬНОГО фонду
</t>
    </r>
    <r>
      <rPr>
        <sz val="16"/>
        <color theme="1"/>
        <rFont val="Times New Roman"/>
        <family val="1"/>
        <charset val="204"/>
      </rPr>
      <t>(надання кредитування)</t>
    </r>
  </si>
  <si>
    <r>
      <t xml:space="preserve">КРЕДИТУВАННЯ загального фонду
</t>
    </r>
    <r>
      <rPr>
        <sz val="16"/>
        <color theme="1"/>
        <rFont val="Times New Roman"/>
        <family val="1"/>
        <charset val="204"/>
      </rPr>
      <t>(надання кредитування)</t>
    </r>
  </si>
  <si>
    <t>Виконання обласного бюджету Херсонської області 
станом на 01 лютого 2023 року</t>
  </si>
  <si>
    <t>План на січень 2023 рік (тис.грн)</t>
  </si>
  <si>
    <t>Виконано за січень               2023 рік                  (тис.грн)</t>
  </si>
  <si>
    <t>План на січень
2023 рік 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</si>
</sst>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13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zoomScaleSheetLayoutView="100" workbookViewId="0">
      <pane xSplit="2" ySplit="3" topLeftCell="C4" activePane="bottomRight" state="frozen"/>
      <selection activeCell="B50" sqref="B50"/>
      <selection pane="topRight" activeCell="B50" sqref="B50"/>
      <selection pane="bottomLeft" activeCell="B50" sqref="B50"/>
      <selection pane="bottomRight" activeCell="H6" sqref="H6"/>
    </sheetView>
  </sheetViews>
  <sheetFormatPr defaultColWidth="9.140625" defaultRowHeight="15" x14ac:dyDescent="0.25"/>
  <cols>
    <col min="1" max="1" width="13.28515625" style="1" customWidth="1"/>
    <col min="2" max="2" width="55.7109375" style="1" customWidth="1"/>
    <col min="3" max="3" width="19.7109375" style="1" customWidth="1"/>
    <col min="4" max="4" width="18.5703125" style="1" customWidth="1"/>
    <col min="5" max="5" width="15.140625" style="1" customWidth="1"/>
    <col min="6" max="6" width="9.140625" style="1"/>
    <col min="7" max="7" width="16.85546875" style="1" bestFit="1" customWidth="1"/>
    <col min="8" max="8" width="12.140625" style="1" bestFit="1" customWidth="1"/>
    <col min="9" max="16384" width="9.140625" style="1"/>
  </cols>
  <sheetData>
    <row r="1" spans="1:5" ht="48.75" customHeight="1" x14ac:dyDescent="0.3">
      <c r="A1" s="39" t="s">
        <v>62</v>
      </c>
      <c r="B1" s="39"/>
      <c r="C1" s="39"/>
      <c r="D1" s="39"/>
      <c r="E1" s="39"/>
    </row>
    <row r="2" spans="1:5" ht="57" x14ac:dyDescent="0.25">
      <c r="A2" s="2" t="s">
        <v>0</v>
      </c>
      <c r="B2" s="2" t="s">
        <v>1</v>
      </c>
      <c r="C2" s="2" t="s">
        <v>63</v>
      </c>
      <c r="D2" s="2" t="s">
        <v>64</v>
      </c>
      <c r="E2" s="2" t="s">
        <v>2</v>
      </c>
    </row>
    <row r="3" spans="1:5" s="3" customFormat="1" ht="18.75" x14ac:dyDescent="0.3">
      <c r="A3" s="40" t="s">
        <v>3</v>
      </c>
      <c r="B3" s="40"/>
      <c r="C3" s="40"/>
      <c r="D3" s="40"/>
      <c r="E3" s="40"/>
    </row>
    <row r="4" spans="1:5" s="3" customFormat="1" ht="18.75" x14ac:dyDescent="0.3">
      <c r="A4" s="13">
        <v>10000000</v>
      </c>
      <c r="B4" s="14" t="s">
        <v>5</v>
      </c>
      <c r="C4" s="18">
        <f>C5+C8</f>
        <v>34781.5</v>
      </c>
      <c r="D4" s="18">
        <f>D5+D8</f>
        <v>31444.785080000001</v>
      </c>
      <c r="E4" s="18">
        <f>D4/C4*100</f>
        <v>90.406638816612286</v>
      </c>
    </row>
    <row r="5" spans="1:5" ht="30" x14ac:dyDescent="0.25">
      <c r="A5" s="16">
        <v>11000000</v>
      </c>
      <c r="B5" s="5" t="s">
        <v>6</v>
      </c>
      <c r="C5" s="19">
        <f>SUM(C6:C7)</f>
        <v>34780</v>
      </c>
      <c r="D5" s="19">
        <f>SUM(D6:D7)</f>
        <v>31374.34837</v>
      </c>
      <c r="E5" s="19">
        <f t="shared" ref="E5:E25" si="0">D5/C5*100</f>
        <v>90.208017165037376</v>
      </c>
    </row>
    <row r="6" spans="1:5" x14ac:dyDescent="0.25">
      <c r="A6" s="16">
        <v>11010000</v>
      </c>
      <c r="B6" s="5" t="s">
        <v>7</v>
      </c>
      <c r="C6" s="19">
        <v>34715</v>
      </c>
      <c r="D6" s="19">
        <v>31306.984349999999</v>
      </c>
      <c r="E6" s="19">
        <f t="shared" si="0"/>
        <v>90.182872965576834</v>
      </c>
    </row>
    <row r="7" spans="1:5" x14ac:dyDescent="0.25">
      <c r="A7" s="16">
        <v>11020000</v>
      </c>
      <c r="B7" s="5" t="s">
        <v>8</v>
      </c>
      <c r="C7" s="19">
        <v>65</v>
      </c>
      <c r="D7" s="19">
        <v>67.364019999999996</v>
      </c>
      <c r="E7" s="21">
        <f t="shared" si="0"/>
        <v>103.63695384615383</v>
      </c>
    </row>
    <row r="8" spans="1:5" ht="30" x14ac:dyDescent="0.25">
      <c r="A8" s="16">
        <v>13000000</v>
      </c>
      <c r="B8" s="5" t="s">
        <v>9</v>
      </c>
      <c r="C8" s="19">
        <f>SUM(C9:C11)</f>
        <v>1.5</v>
      </c>
      <c r="D8" s="19">
        <f>SUM(D9:D11)</f>
        <v>70.436710000000005</v>
      </c>
      <c r="E8" s="19">
        <f t="shared" si="0"/>
        <v>4695.7806666666675</v>
      </c>
    </row>
    <row r="9" spans="1:5" ht="18.75" customHeight="1" x14ac:dyDescent="0.25">
      <c r="A9" s="16">
        <v>13020000</v>
      </c>
      <c r="B9" s="5" t="s">
        <v>10</v>
      </c>
      <c r="C9" s="19">
        <v>1</v>
      </c>
      <c r="D9" s="19">
        <v>52.15249</v>
      </c>
      <c r="E9" s="19">
        <f t="shared" si="0"/>
        <v>5215.2489999999998</v>
      </c>
    </row>
    <row r="10" spans="1:5" x14ac:dyDescent="0.25">
      <c r="A10" s="16">
        <v>13030000</v>
      </c>
      <c r="B10" s="5" t="s">
        <v>11</v>
      </c>
      <c r="C10" s="19">
        <v>0.5</v>
      </c>
      <c r="D10" s="19">
        <v>18.284220000000001</v>
      </c>
      <c r="E10" s="19">
        <f t="shared" si="0"/>
        <v>3656.8440000000001</v>
      </c>
    </row>
    <row r="11" spans="1:5" hidden="1" x14ac:dyDescent="0.25">
      <c r="A11" s="22">
        <v>13070000</v>
      </c>
      <c r="B11" s="23" t="s">
        <v>37</v>
      </c>
      <c r="C11" s="24"/>
      <c r="D11" s="24"/>
      <c r="E11" s="24" t="e">
        <f t="shared" si="0"/>
        <v>#DIV/0!</v>
      </c>
    </row>
    <row r="12" spans="1:5" s="3" customFormat="1" ht="18.75" x14ac:dyDescent="0.3">
      <c r="A12" s="13">
        <v>20000000</v>
      </c>
      <c r="B12" s="14" t="s">
        <v>12</v>
      </c>
      <c r="C12" s="18">
        <f>C13+C15+C19</f>
        <v>75.7</v>
      </c>
      <c r="D12" s="18">
        <f>D13+D15+D19</f>
        <v>117.6885</v>
      </c>
      <c r="E12" s="18">
        <f t="shared" si="0"/>
        <v>155.4669749009247</v>
      </c>
    </row>
    <row r="13" spans="1:5" hidden="1" x14ac:dyDescent="0.25">
      <c r="A13" s="16">
        <v>21000000</v>
      </c>
      <c r="B13" s="5" t="s">
        <v>13</v>
      </c>
      <c r="C13" s="19">
        <f>C14</f>
        <v>0</v>
      </c>
      <c r="D13" s="19">
        <f>D14</f>
        <v>0</v>
      </c>
      <c r="E13" s="19" t="e">
        <f t="shared" si="0"/>
        <v>#DIV/0!</v>
      </c>
    </row>
    <row r="14" spans="1:5" ht="90" hidden="1" x14ac:dyDescent="0.25">
      <c r="A14" s="22">
        <v>21010000</v>
      </c>
      <c r="B14" s="23" t="s">
        <v>14</v>
      </c>
      <c r="C14" s="24"/>
      <c r="D14" s="24"/>
      <c r="E14" s="24" t="e">
        <f t="shared" si="0"/>
        <v>#DIV/0!</v>
      </c>
    </row>
    <row r="15" spans="1:5" ht="30" x14ac:dyDescent="0.25">
      <c r="A15" s="16">
        <v>22000000</v>
      </c>
      <c r="B15" s="5" t="s">
        <v>16</v>
      </c>
      <c r="C15" s="19">
        <f>SUM(C16:C18)</f>
        <v>67.7</v>
      </c>
      <c r="D15" s="19">
        <f>SUM(D16:D18)</f>
        <v>117.6885</v>
      </c>
      <c r="E15" s="19">
        <f t="shared" si="0"/>
        <v>173.83825701624815</v>
      </c>
    </row>
    <row r="16" spans="1:5" x14ac:dyDescent="0.25">
      <c r="A16" s="16">
        <v>22010000</v>
      </c>
      <c r="B16" s="5" t="s">
        <v>15</v>
      </c>
      <c r="C16" s="19">
        <v>67.7</v>
      </c>
      <c r="D16" s="19">
        <v>117.6885</v>
      </c>
      <c r="E16" s="19">
        <f t="shared" si="0"/>
        <v>173.83825701624815</v>
      </c>
    </row>
    <row r="17" spans="1:9" ht="30" hidden="1" x14ac:dyDescent="0.25">
      <c r="A17" s="22">
        <v>22080000</v>
      </c>
      <c r="B17" s="23" t="s">
        <v>17</v>
      </c>
      <c r="C17" s="24"/>
      <c r="D17" s="24"/>
      <c r="E17" s="24" t="e">
        <f t="shared" si="0"/>
        <v>#DIV/0!</v>
      </c>
    </row>
    <row r="18" spans="1:9" ht="75.75" hidden="1" customHeight="1" x14ac:dyDescent="0.25">
      <c r="A18" s="22">
        <v>22130000</v>
      </c>
      <c r="B18" s="23" t="s">
        <v>18</v>
      </c>
      <c r="C18" s="24"/>
      <c r="D18" s="24"/>
      <c r="E18" s="24" t="e">
        <f t="shared" si="0"/>
        <v>#DIV/0!</v>
      </c>
    </row>
    <row r="19" spans="1:9" x14ac:dyDescent="0.25">
      <c r="A19" s="16">
        <v>24000000</v>
      </c>
      <c r="B19" s="5" t="s">
        <v>19</v>
      </c>
      <c r="C19" s="19">
        <f>C21+C20</f>
        <v>8</v>
      </c>
      <c r="D19" s="19">
        <f>D21+D20</f>
        <v>0</v>
      </c>
      <c r="E19" s="19">
        <f t="shared" ref="E19:E21" si="1">IF(D19/C19*100&gt;200,"&gt;200",D19/C19*100)</f>
        <v>0</v>
      </c>
    </row>
    <row r="20" spans="1:9" ht="45" hidden="1" x14ac:dyDescent="0.25">
      <c r="A20" s="16">
        <v>24030000</v>
      </c>
      <c r="B20" s="5" t="s">
        <v>59</v>
      </c>
      <c r="C20" s="19"/>
      <c r="D20" s="19"/>
      <c r="E20" s="19" t="e">
        <f t="shared" si="1"/>
        <v>#DIV/0!</v>
      </c>
    </row>
    <row r="21" spans="1:9" x14ac:dyDescent="0.25">
      <c r="A21" s="16">
        <v>24060000</v>
      </c>
      <c r="B21" s="5" t="s">
        <v>20</v>
      </c>
      <c r="C21" s="19">
        <v>8</v>
      </c>
      <c r="D21" s="19">
        <v>0</v>
      </c>
      <c r="E21" s="19">
        <f t="shared" si="1"/>
        <v>0</v>
      </c>
    </row>
    <row r="22" spans="1:9" s="3" customFormat="1" ht="18.75" hidden="1" x14ac:dyDescent="0.3">
      <c r="A22" s="13">
        <v>30000000</v>
      </c>
      <c r="B22" s="14" t="s">
        <v>51</v>
      </c>
      <c r="C22" s="18">
        <f>C23</f>
        <v>0</v>
      </c>
      <c r="D22" s="18">
        <f>D23</f>
        <v>0</v>
      </c>
      <c r="E22" s="18"/>
    </row>
    <row r="23" spans="1:9" hidden="1" x14ac:dyDescent="0.25">
      <c r="A23" s="16">
        <v>31000000</v>
      </c>
      <c r="B23" s="5" t="s">
        <v>52</v>
      </c>
      <c r="C23" s="19">
        <f>C24</f>
        <v>0</v>
      </c>
      <c r="D23" s="19">
        <f>D24</f>
        <v>0</v>
      </c>
      <c r="E23" s="19"/>
    </row>
    <row r="24" spans="1:9" ht="30" hidden="1" x14ac:dyDescent="0.25">
      <c r="A24" s="16">
        <v>31020000</v>
      </c>
      <c r="B24" s="5" t="s">
        <v>53</v>
      </c>
      <c r="C24" s="19"/>
      <c r="D24" s="19"/>
      <c r="E24" s="19"/>
    </row>
    <row r="25" spans="1:9" ht="20.25" x14ac:dyDescent="0.3">
      <c r="A25" s="45" t="s">
        <v>38</v>
      </c>
      <c r="B25" s="46"/>
      <c r="C25" s="20">
        <f>C4+C12+C22</f>
        <v>34857.199999999997</v>
      </c>
      <c r="D25" s="20">
        <f>D4+D12+D22</f>
        <v>31562.473580000002</v>
      </c>
      <c r="E25" s="20">
        <f t="shared" si="0"/>
        <v>90.547931503390984</v>
      </c>
    </row>
    <row r="26" spans="1:9" s="3" customFormat="1" ht="18.75" x14ac:dyDescent="0.3">
      <c r="A26" s="13">
        <v>40000000</v>
      </c>
      <c r="B26" s="14" t="s">
        <v>22</v>
      </c>
      <c r="C26" s="18">
        <f>SUM(C27:C29)</f>
        <v>53819.5</v>
      </c>
      <c r="D26" s="18">
        <f>SUM(D27:D29)</f>
        <v>74485.600000000006</v>
      </c>
      <c r="E26" s="18">
        <f t="shared" ref="E26:E45" si="2">D26/C26*100</f>
        <v>138.39890745919232</v>
      </c>
    </row>
    <row r="27" spans="1:9" x14ac:dyDescent="0.25">
      <c r="A27" s="16">
        <v>41020000</v>
      </c>
      <c r="B27" s="5" t="s">
        <v>23</v>
      </c>
      <c r="C27" s="21">
        <v>48834.7</v>
      </c>
      <c r="D27" s="21">
        <f>C27</f>
        <v>48834.7</v>
      </c>
      <c r="E27" s="19">
        <f t="shared" si="2"/>
        <v>100</v>
      </c>
    </row>
    <row r="28" spans="1:9" x14ac:dyDescent="0.25">
      <c r="A28" s="16">
        <v>41030000</v>
      </c>
      <c r="B28" s="5" t="s">
        <v>24</v>
      </c>
      <c r="C28" s="21">
        <v>4984.8</v>
      </c>
      <c r="D28" s="21">
        <v>25650.9</v>
      </c>
      <c r="E28" s="19">
        <f t="shared" si="2"/>
        <v>514.58233028406357</v>
      </c>
    </row>
    <row r="29" spans="1:9" hidden="1" x14ac:dyDescent="0.25">
      <c r="A29" s="22">
        <v>41050000</v>
      </c>
      <c r="B29" s="23" t="s">
        <v>25</v>
      </c>
      <c r="C29" s="25"/>
      <c r="D29" s="25"/>
      <c r="E29" s="24" t="e">
        <f t="shared" si="2"/>
        <v>#DIV/0!</v>
      </c>
    </row>
    <row r="30" spans="1:9" s="11" customFormat="1" ht="21" x14ac:dyDescent="0.35">
      <c r="A30" s="41" t="s">
        <v>21</v>
      </c>
      <c r="B30" s="42"/>
      <c r="C30" s="20">
        <f>C4+C12+C26+C22</f>
        <v>88676.7</v>
      </c>
      <c r="D30" s="20">
        <f>D4+D12+D26+D22</f>
        <v>106048.07358000001</v>
      </c>
      <c r="E30" s="20">
        <f t="shared" si="2"/>
        <v>119.5895580011435</v>
      </c>
      <c r="I30" s="12"/>
    </row>
    <row r="31" spans="1:9" ht="18.75" x14ac:dyDescent="0.3">
      <c r="A31" s="40" t="s">
        <v>26</v>
      </c>
      <c r="B31" s="40"/>
      <c r="C31" s="40"/>
      <c r="D31" s="40"/>
      <c r="E31" s="40"/>
    </row>
    <row r="32" spans="1:9" x14ac:dyDescent="0.25">
      <c r="A32" s="4" t="s">
        <v>27</v>
      </c>
      <c r="B32" s="5" t="s">
        <v>28</v>
      </c>
      <c r="C32" s="21">
        <v>1366.8</v>
      </c>
      <c r="D32" s="21">
        <v>1178.3165200000001</v>
      </c>
      <c r="E32" s="19">
        <f>D32/C32*100</f>
        <v>86.209871232074931</v>
      </c>
    </row>
    <row r="33" spans="1:7" x14ac:dyDescent="0.25">
      <c r="A33" s="4">
        <v>1000</v>
      </c>
      <c r="B33" s="5" t="s">
        <v>29</v>
      </c>
      <c r="C33" s="21">
        <v>29478.126</v>
      </c>
      <c r="D33" s="21">
        <v>10072.776850000002</v>
      </c>
      <c r="E33" s="19">
        <f t="shared" si="2"/>
        <v>34.170343291157664</v>
      </c>
    </row>
    <row r="34" spans="1:7" x14ac:dyDescent="0.25">
      <c r="A34" s="4">
        <v>2000</v>
      </c>
      <c r="B34" s="5" t="s">
        <v>30</v>
      </c>
      <c r="C34" s="21">
        <v>7673.067</v>
      </c>
      <c r="D34" s="21">
        <v>758.21792999999991</v>
      </c>
      <c r="E34" s="19">
        <f t="shared" si="2"/>
        <v>9.8815497114778221</v>
      </c>
    </row>
    <row r="35" spans="1:7" x14ac:dyDescent="0.25">
      <c r="A35" s="4">
        <v>3000</v>
      </c>
      <c r="B35" s="5" t="s">
        <v>31</v>
      </c>
      <c r="C35" s="21">
        <v>9846.7659999999996</v>
      </c>
      <c r="D35" s="21">
        <v>1296.3728000000003</v>
      </c>
      <c r="E35" s="19">
        <f t="shared" si="2"/>
        <v>13.165467728186089</v>
      </c>
    </row>
    <row r="36" spans="1:7" x14ac:dyDescent="0.25">
      <c r="A36" s="4">
        <v>4000</v>
      </c>
      <c r="B36" s="5" t="s">
        <v>32</v>
      </c>
      <c r="C36" s="21">
        <v>5086.1139999999996</v>
      </c>
      <c r="D36" s="21">
        <v>4672.4217499999995</v>
      </c>
      <c r="E36" s="19">
        <f t="shared" si="2"/>
        <v>91.866241102735799</v>
      </c>
    </row>
    <row r="37" spans="1:7" x14ac:dyDescent="0.25">
      <c r="A37" s="4">
        <v>5000</v>
      </c>
      <c r="B37" s="5" t="s">
        <v>33</v>
      </c>
      <c r="C37" s="21">
        <v>1786.2</v>
      </c>
      <c r="D37" s="21">
        <v>1096.1874100000002</v>
      </c>
      <c r="E37" s="19">
        <f t="shared" si="2"/>
        <v>61.369802373754347</v>
      </c>
    </row>
    <row r="38" spans="1:7" hidden="1" x14ac:dyDescent="0.25">
      <c r="A38" s="4">
        <v>6000</v>
      </c>
      <c r="B38" s="5" t="s">
        <v>34</v>
      </c>
      <c r="C38" s="21"/>
      <c r="D38" s="21"/>
      <c r="E38" s="19" t="e">
        <f t="shared" si="2"/>
        <v>#DIV/0!</v>
      </c>
    </row>
    <row r="39" spans="1:7" x14ac:dyDescent="0.25">
      <c r="A39" s="4">
        <v>7000</v>
      </c>
      <c r="B39" s="5" t="s">
        <v>35</v>
      </c>
      <c r="C39" s="21">
        <v>5023.8</v>
      </c>
      <c r="D39" s="21">
        <v>0</v>
      </c>
      <c r="E39" s="19">
        <f t="shared" si="2"/>
        <v>0</v>
      </c>
    </row>
    <row r="40" spans="1:7" x14ac:dyDescent="0.25">
      <c r="A40" s="4">
        <v>8000</v>
      </c>
      <c r="B40" s="5" t="s">
        <v>36</v>
      </c>
      <c r="C40" s="21">
        <v>56445.127</v>
      </c>
      <c r="D40" s="21">
        <v>1083.60718</v>
      </c>
      <c r="E40" s="19">
        <f t="shared" si="2"/>
        <v>1.9197532853456065</v>
      </c>
    </row>
    <row r="41" spans="1:7" ht="30" hidden="1" x14ac:dyDescent="0.25">
      <c r="A41" s="27">
        <v>9000</v>
      </c>
      <c r="B41" s="23" t="s">
        <v>54</v>
      </c>
      <c r="C41" s="25"/>
      <c r="D41" s="25"/>
      <c r="E41" s="24" t="e">
        <f t="shared" si="2"/>
        <v>#DIV/0!</v>
      </c>
    </row>
    <row r="42" spans="1:7" ht="35.25" customHeight="1" x14ac:dyDescent="0.3">
      <c r="A42" s="43" t="s">
        <v>49</v>
      </c>
      <c r="B42" s="44"/>
      <c r="C42" s="20">
        <f>SUM(C32:C41)</f>
        <v>116706</v>
      </c>
      <c r="D42" s="20">
        <f>SUM(D32:D41)</f>
        <v>20157.900440000001</v>
      </c>
      <c r="E42" s="20">
        <f t="shared" si="2"/>
        <v>17.272377118571455</v>
      </c>
    </row>
    <row r="43" spans="1:7" ht="36.75" customHeight="1" x14ac:dyDescent="0.25">
      <c r="A43" s="47" t="s">
        <v>48</v>
      </c>
      <c r="B43" s="48"/>
      <c r="C43" s="21">
        <v>3261.2</v>
      </c>
      <c r="D43" s="21">
        <f>C43</f>
        <v>3261.2</v>
      </c>
      <c r="E43" s="19">
        <f t="shared" ref="E43" si="3">D43/C43*100</f>
        <v>100</v>
      </c>
      <c r="G43" s="9"/>
    </row>
    <row r="44" spans="1:7" ht="20.25" x14ac:dyDescent="0.3">
      <c r="A44" s="43" t="s">
        <v>50</v>
      </c>
      <c r="B44" s="44"/>
      <c r="C44" s="20">
        <f>C43+C42</f>
        <v>119967.2</v>
      </c>
      <c r="D44" s="20">
        <f>D43+D42</f>
        <v>23419.100440000002</v>
      </c>
      <c r="E44" s="20">
        <f t="shared" si="2"/>
        <v>19.521252842443605</v>
      </c>
    </row>
    <row r="45" spans="1:7" ht="45.75" hidden="1" customHeight="1" x14ac:dyDescent="0.3">
      <c r="A45" s="37" t="s">
        <v>61</v>
      </c>
      <c r="B45" s="38"/>
      <c r="C45" s="25"/>
      <c r="D45" s="25"/>
      <c r="E45" s="25" t="e">
        <f t="shared" si="2"/>
        <v>#DIV/0!</v>
      </c>
    </row>
    <row r="46" spans="1:7" x14ac:dyDescent="0.25">
      <c r="D46" s="9"/>
    </row>
    <row r="48" spans="1:7" x14ac:dyDescent="0.25">
      <c r="D48" s="9"/>
    </row>
  </sheetData>
  <mergeCells count="9">
    <mergeCell ref="A45:B45"/>
    <mergeCell ref="A1:E1"/>
    <mergeCell ref="A3:E3"/>
    <mergeCell ref="A31:E31"/>
    <mergeCell ref="A30:B30"/>
    <mergeCell ref="A42:B42"/>
    <mergeCell ref="A25:B25"/>
    <mergeCell ref="A43:B43"/>
    <mergeCell ref="A44:B44"/>
  </mergeCells>
  <pageMargins left="0.70866141732283472" right="0.7086614173228347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Zeros="0" zoomScaleNormal="100" zoomScaleSheetLayoutView="10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A39" sqref="A39:XFD42"/>
    </sheetView>
  </sheetViews>
  <sheetFormatPr defaultColWidth="9.140625" defaultRowHeight="15" x14ac:dyDescent="0.25"/>
  <cols>
    <col min="1" max="1" width="14.42578125" style="1" customWidth="1"/>
    <col min="2" max="2" width="55.7109375" style="1" customWidth="1"/>
    <col min="3" max="3" width="16.5703125" style="1" customWidth="1"/>
    <col min="4" max="4" width="16.28515625" style="1" customWidth="1"/>
    <col min="5" max="5" width="15.140625" style="1" customWidth="1"/>
    <col min="6" max="6" width="9.140625" style="1"/>
    <col min="7" max="7" width="16.85546875" style="1" bestFit="1" customWidth="1"/>
    <col min="8" max="8" width="12.140625" style="1" bestFit="1" customWidth="1"/>
    <col min="9" max="16384" width="9.140625" style="1"/>
  </cols>
  <sheetData>
    <row r="1" spans="1:5" ht="48.75" customHeight="1" x14ac:dyDescent="0.3">
      <c r="A1" s="39" t="s">
        <v>62</v>
      </c>
      <c r="B1" s="39"/>
      <c r="C1" s="39"/>
      <c r="D1" s="39"/>
      <c r="E1" s="39"/>
    </row>
    <row r="2" spans="1:5" ht="57" x14ac:dyDescent="0.25">
      <c r="A2" s="2" t="s">
        <v>0</v>
      </c>
      <c r="B2" s="2" t="s">
        <v>1</v>
      </c>
      <c r="C2" s="2" t="s">
        <v>65</v>
      </c>
      <c r="D2" s="2" t="s">
        <v>64</v>
      </c>
      <c r="E2" s="2" t="s">
        <v>2</v>
      </c>
    </row>
    <row r="3" spans="1:5" s="3" customFormat="1" ht="18.75" x14ac:dyDescent="0.3">
      <c r="A3" s="40" t="s">
        <v>39</v>
      </c>
      <c r="B3" s="40"/>
      <c r="C3" s="40"/>
      <c r="D3" s="40"/>
      <c r="E3" s="40"/>
    </row>
    <row r="4" spans="1:5" s="3" customFormat="1" ht="18.75" x14ac:dyDescent="0.3">
      <c r="A4" s="13">
        <v>10000000</v>
      </c>
      <c r="B4" s="14" t="s">
        <v>5</v>
      </c>
      <c r="C4" s="15">
        <f>C5+C8+C10</f>
        <v>2.7</v>
      </c>
      <c r="D4" s="15">
        <f>D5+D8+D10</f>
        <v>10.89892</v>
      </c>
      <c r="E4" s="15">
        <f>D4/C4*100</f>
        <v>403.66370370370373</v>
      </c>
    </row>
    <row r="5" spans="1:5" ht="30" hidden="1" customHeight="1" x14ac:dyDescent="0.25">
      <c r="A5" s="16">
        <v>11000000</v>
      </c>
      <c r="B5" s="5" t="s">
        <v>6</v>
      </c>
      <c r="C5" s="6">
        <f>SUM(C6:C7)</f>
        <v>0</v>
      </c>
      <c r="D5" s="6">
        <f>SUM(D6:D7)</f>
        <v>0</v>
      </c>
      <c r="E5" s="6" t="e">
        <f t="shared" ref="E5:E25" si="0">D5/C5*100</f>
        <v>#DIV/0!</v>
      </c>
    </row>
    <row r="6" spans="1:5" ht="15" hidden="1" customHeight="1" x14ac:dyDescent="0.25">
      <c r="A6" s="16">
        <v>11010000</v>
      </c>
      <c r="B6" s="5" t="s">
        <v>7</v>
      </c>
      <c r="C6" s="6"/>
      <c r="D6" s="6"/>
      <c r="E6" s="6" t="e">
        <f t="shared" si="0"/>
        <v>#DIV/0!</v>
      </c>
    </row>
    <row r="7" spans="1:5" ht="15" hidden="1" customHeight="1" x14ac:dyDescent="0.25">
      <c r="A7" s="16">
        <v>11020000</v>
      </c>
      <c r="B7" s="5" t="s">
        <v>8</v>
      </c>
      <c r="C7" s="6"/>
      <c r="D7" s="6"/>
      <c r="E7" s="6" t="e">
        <f t="shared" si="0"/>
        <v>#DIV/0!</v>
      </c>
    </row>
    <row r="8" spans="1:5" hidden="1" x14ac:dyDescent="0.25">
      <c r="A8" s="16">
        <v>12000000</v>
      </c>
      <c r="B8" s="5" t="s">
        <v>44</v>
      </c>
      <c r="C8" s="6">
        <f>SUM(C9)</f>
        <v>0</v>
      </c>
      <c r="D8" s="6">
        <f>SUM(D9)</f>
        <v>0</v>
      </c>
      <c r="E8" s="6"/>
    </row>
    <row r="9" spans="1:5" ht="30" hidden="1" x14ac:dyDescent="0.25">
      <c r="A9" s="16">
        <v>12020000</v>
      </c>
      <c r="B9" s="5" t="s">
        <v>45</v>
      </c>
      <c r="C9" s="6"/>
      <c r="D9" s="6"/>
      <c r="E9" s="6"/>
    </row>
    <row r="10" spans="1:5" x14ac:dyDescent="0.25">
      <c r="A10" s="16">
        <v>19000000</v>
      </c>
      <c r="B10" s="5" t="s">
        <v>46</v>
      </c>
      <c r="C10" s="6">
        <f>SUM(C11)</f>
        <v>2.7</v>
      </c>
      <c r="D10" s="6">
        <f>SUM(D11)</f>
        <v>10.89892</v>
      </c>
      <c r="E10" s="6">
        <f t="shared" si="0"/>
        <v>403.66370370370373</v>
      </c>
    </row>
    <row r="11" spans="1:5" x14ac:dyDescent="0.25">
      <c r="A11" s="16">
        <v>19010000</v>
      </c>
      <c r="B11" s="5" t="s">
        <v>47</v>
      </c>
      <c r="C11" s="6">
        <v>2.7</v>
      </c>
      <c r="D11" s="6">
        <v>10.89892</v>
      </c>
      <c r="E11" s="6">
        <f t="shared" si="0"/>
        <v>403.66370370370373</v>
      </c>
    </row>
    <row r="12" spans="1:5" s="3" customFormat="1" ht="18.75" x14ac:dyDescent="0.3">
      <c r="A12" s="13">
        <v>20000000</v>
      </c>
      <c r="B12" s="14" t="s">
        <v>12</v>
      </c>
      <c r="C12" s="15">
        <f>C13+C15+C19</f>
        <v>0</v>
      </c>
      <c r="D12" s="15">
        <f>D13+D15+D19</f>
        <v>9.16371</v>
      </c>
      <c r="E12" s="34" t="e">
        <f>IF(D12/C12*100&gt;200,"&gt;200",D12/C12*100)</f>
        <v>#DIV/0!</v>
      </c>
    </row>
    <row r="13" spans="1:5" hidden="1" x14ac:dyDescent="0.25">
      <c r="A13" s="16">
        <v>21000000</v>
      </c>
      <c r="B13" s="5" t="s">
        <v>13</v>
      </c>
      <c r="C13" s="6">
        <f>C14</f>
        <v>0</v>
      </c>
      <c r="D13" s="6">
        <f>D14</f>
        <v>0</v>
      </c>
      <c r="E13" s="35" t="e">
        <f t="shared" ref="E13:E20" si="1">IF(D13/C13*100&gt;200,"&gt;200",D13/C13*100)</f>
        <v>#DIV/0!</v>
      </c>
    </row>
    <row r="14" spans="1:5" ht="30" hidden="1" x14ac:dyDescent="0.25">
      <c r="A14" s="16">
        <v>21110000</v>
      </c>
      <c r="B14" s="5" t="s">
        <v>43</v>
      </c>
      <c r="C14" s="6"/>
      <c r="D14" s="6"/>
      <c r="E14" s="35" t="e">
        <f t="shared" si="1"/>
        <v>#DIV/0!</v>
      </c>
    </row>
    <row r="15" spans="1:5" ht="29.25" hidden="1" customHeight="1" x14ac:dyDescent="0.25">
      <c r="A15" s="22">
        <v>22000000</v>
      </c>
      <c r="B15" s="23" t="s">
        <v>16</v>
      </c>
      <c r="C15" s="28">
        <f>SUM(C16:C18)</f>
        <v>0</v>
      </c>
      <c r="D15" s="28">
        <f>SUM(D16:D18)</f>
        <v>0</v>
      </c>
      <c r="E15" s="36" t="e">
        <f t="shared" si="1"/>
        <v>#DIV/0!</v>
      </c>
    </row>
    <row r="16" spans="1:5" ht="30.75" hidden="1" customHeight="1" x14ac:dyDescent="0.25">
      <c r="A16" s="22">
        <v>22010000</v>
      </c>
      <c r="B16" s="23" t="s">
        <v>15</v>
      </c>
      <c r="C16" s="28"/>
      <c r="D16" s="28"/>
      <c r="E16" s="36" t="e">
        <f t="shared" si="1"/>
        <v>#DIV/0!</v>
      </c>
    </row>
    <row r="17" spans="1:9" ht="16.5" hidden="1" customHeight="1" x14ac:dyDescent="0.25">
      <c r="A17" s="22">
        <v>22080000</v>
      </c>
      <c r="B17" s="23" t="s">
        <v>17</v>
      </c>
      <c r="C17" s="28"/>
      <c r="D17" s="28"/>
      <c r="E17" s="36" t="e">
        <f t="shared" si="1"/>
        <v>#DIV/0!</v>
      </c>
    </row>
    <row r="18" spans="1:9" ht="20.25" hidden="1" customHeight="1" x14ac:dyDescent="0.25">
      <c r="A18" s="22">
        <v>22130000</v>
      </c>
      <c r="B18" s="23" t="s">
        <v>18</v>
      </c>
      <c r="C18" s="28"/>
      <c r="D18" s="28"/>
      <c r="E18" s="36" t="e">
        <f t="shared" si="1"/>
        <v>#DIV/0!</v>
      </c>
    </row>
    <row r="19" spans="1:9" x14ac:dyDescent="0.25">
      <c r="A19" s="16">
        <v>24000000</v>
      </c>
      <c r="B19" s="5" t="s">
        <v>19</v>
      </c>
      <c r="C19" s="6">
        <f>SUM(C20:C21)</f>
        <v>0</v>
      </c>
      <c r="D19" s="6">
        <f>SUM(D20:D21)</f>
        <v>9.16371</v>
      </c>
      <c r="E19" s="35" t="e">
        <f t="shared" si="1"/>
        <v>#DIV/0!</v>
      </c>
    </row>
    <row r="20" spans="1:9" hidden="1" x14ac:dyDescent="0.25">
      <c r="A20" s="16">
        <v>24060000</v>
      </c>
      <c r="B20" s="5" t="s">
        <v>42</v>
      </c>
      <c r="C20" s="6"/>
      <c r="D20" s="6"/>
      <c r="E20" s="35" t="e">
        <f t="shared" si="1"/>
        <v>#DIV/0!</v>
      </c>
    </row>
    <row r="21" spans="1:9" x14ac:dyDescent="0.25">
      <c r="A21" s="16">
        <v>24110000</v>
      </c>
      <c r="B21" s="5" t="s">
        <v>41</v>
      </c>
      <c r="C21" s="6"/>
      <c r="D21" s="6">
        <v>9.16371</v>
      </c>
      <c r="E21" s="35" t="e">
        <f t="shared" si="0"/>
        <v>#DIV/0!</v>
      </c>
    </row>
    <row r="22" spans="1:9" ht="18.75" hidden="1" x14ac:dyDescent="0.25">
      <c r="A22" s="17">
        <v>30000000</v>
      </c>
      <c r="B22" s="14" t="s">
        <v>56</v>
      </c>
      <c r="C22" s="15">
        <f>C23</f>
        <v>0</v>
      </c>
      <c r="D22" s="15">
        <f>D23</f>
        <v>0</v>
      </c>
      <c r="E22" s="6" t="e">
        <f t="shared" si="0"/>
        <v>#DIV/0!</v>
      </c>
    </row>
    <row r="23" spans="1:9" hidden="1" x14ac:dyDescent="0.25">
      <c r="A23" s="16">
        <v>31000000</v>
      </c>
      <c r="B23" s="5" t="s">
        <v>57</v>
      </c>
      <c r="C23" s="6">
        <f>C24</f>
        <v>0</v>
      </c>
      <c r="D23" s="6">
        <f>D24</f>
        <v>0</v>
      </c>
      <c r="E23" s="6" t="e">
        <f t="shared" si="0"/>
        <v>#DIV/0!</v>
      </c>
    </row>
    <row r="24" spans="1:9" ht="30" hidden="1" x14ac:dyDescent="0.25">
      <c r="A24" s="16">
        <v>31030000</v>
      </c>
      <c r="B24" s="5" t="s">
        <v>58</v>
      </c>
      <c r="C24" s="6"/>
      <c r="D24" s="6">
        <v>0</v>
      </c>
      <c r="E24" s="6" t="e">
        <f t="shared" si="0"/>
        <v>#DIV/0!</v>
      </c>
    </row>
    <row r="25" spans="1:9" ht="20.25" x14ac:dyDescent="0.3">
      <c r="A25" s="45" t="s">
        <v>38</v>
      </c>
      <c r="B25" s="46"/>
      <c r="C25" s="8">
        <f>C4+C12+C22</f>
        <v>2.7</v>
      </c>
      <c r="D25" s="8">
        <f>D4+D12+D22</f>
        <v>20.062629999999999</v>
      </c>
      <c r="E25" s="8">
        <f t="shared" si="0"/>
        <v>743.06037037037026</v>
      </c>
    </row>
    <row r="26" spans="1:9" s="3" customFormat="1" ht="18.75" x14ac:dyDescent="0.3">
      <c r="A26" s="13">
        <v>40000000</v>
      </c>
      <c r="B26" s="14" t="s">
        <v>22</v>
      </c>
      <c r="C26" s="15">
        <f>SUM(C27:C29)</f>
        <v>30616</v>
      </c>
      <c r="D26" s="15">
        <f>SUM(D27:D29)</f>
        <v>30616</v>
      </c>
      <c r="E26" s="15">
        <f t="shared" ref="E26:E44" si="2">D26/C26*100</f>
        <v>100</v>
      </c>
    </row>
    <row r="27" spans="1:9" hidden="1" x14ac:dyDescent="0.25">
      <c r="A27" s="22">
        <v>41020000</v>
      </c>
      <c r="B27" s="23" t="s">
        <v>23</v>
      </c>
      <c r="C27" s="28"/>
      <c r="D27" s="28"/>
      <c r="E27" s="28" t="e">
        <f t="shared" si="2"/>
        <v>#DIV/0!</v>
      </c>
    </row>
    <row r="28" spans="1:9" x14ac:dyDescent="0.25">
      <c r="A28" s="16">
        <v>41030000</v>
      </c>
      <c r="B28" s="5" t="s">
        <v>24</v>
      </c>
      <c r="C28" s="7">
        <v>30616</v>
      </c>
      <c r="D28" s="7">
        <f>C28</f>
        <v>30616</v>
      </c>
      <c r="E28" s="6">
        <f t="shared" si="2"/>
        <v>100</v>
      </c>
    </row>
    <row r="29" spans="1:9" hidden="1" x14ac:dyDescent="0.25">
      <c r="A29" s="22">
        <v>41050000</v>
      </c>
      <c r="B29" s="23" t="s">
        <v>25</v>
      </c>
      <c r="C29" s="30"/>
      <c r="D29" s="30"/>
      <c r="E29" s="28" t="e">
        <f t="shared" si="2"/>
        <v>#DIV/0!</v>
      </c>
    </row>
    <row r="30" spans="1:9" s="11" customFormat="1" ht="21" x14ac:dyDescent="0.35">
      <c r="A30" s="41" t="s">
        <v>21</v>
      </c>
      <c r="B30" s="42"/>
      <c r="C30" s="8">
        <f>C4+C12+C26+C22</f>
        <v>30618.7</v>
      </c>
      <c r="D30" s="8">
        <f>D4+D12+D26+D22</f>
        <v>30636.06263</v>
      </c>
      <c r="E30" s="8">
        <f t="shared" si="2"/>
        <v>100.05670596726837</v>
      </c>
      <c r="I30" s="12"/>
    </row>
    <row r="31" spans="1:9" ht="18.75" x14ac:dyDescent="0.3">
      <c r="A31" s="40" t="s">
        <v>40</v>
      </c>
      <c r="B31" s="40"/>
      <c r="C31" s="40"/>
      <c r="D31" s="40"/>
      <c r="E31" s="40"/>
    </row>
    <row r="32" spans="1:9" hidden="1" x14ac:dyDescent="0.25">
      <c r="A32" s="26" t="s">
        <v>27</v>
      </c>
      <c r="B32" s="23" t="s">
        <v>28</v>
      </c>
      <c r="C32" s="30"/>
      <c r="D32" s="31"/>
      <c r="E32" s="28" t="e">
        <f t="shared" si="2"/>
        <v>#DIV/0!</v>
      </c>
    </row>
    <row r="33" spans="1:5" hidden="1" x14ac:dyDescent="0.25">
      <c r="A33" s="26">
        <v>1000</v>
      </c>
      <c r="B33" s="23" t="s">
        <v>29</v>
      </c>
      <c r="C33" s="30"/>
      <c r="D33" s="30"/>
      <c r="E33" s="28" t="e">
        <f t="shared" si="2"/>
        <v>#DIV/0!</v>
      </c>
    </row>
    <row r="34" spans="1:5" s="10" customFormat="1" hidden="1" x14ac:dyDescent="0.25">
      <c r="A34" s="32">
        <v>2000</v>
      </c>
      <c r="B34" s="33" t="s">
        <v>30</v>
      </c>
      <c r="C34" s="30"/>
      <c r="D34" s="30"/>
      <c r="E34" s="30" t="e">
        <f t="shared" si="2"/>
        <v>#DIV/0!</v>
      </c>
    </row>
    <row r="35" spans="1:5" hidden="1" x14ac:dyDescent="0.25">
      <c r="A35" s="26">
        <v>3000</v>
      </c>
      <c r="B35" s="23" t="s">
        <v>31</v>
      </c>
      <c r="C35" s="30"/>
      <c r="D35" s="30"/>
      <c r="E35" s="28"/>
    </row>
    <row r="36" spans="1:5" hidden="1" x14ac:dyDescent="0.25">
      <c r="A36" s="26">
        <v>4000</v>
      </c>
      <c r="B36" s="23" t="s">
        <v>32</v>
      </c>
      <c r="C36" s="30"/>
      <c r="D36" s="30"/>
      <c r="E36" s="28" t="e">
        <f t="shared" si="2"/>
        <v>#DIV/0!</v>
      </c>
    </row>
    <row r="37" spans="1:5" hidden="1" x14ac:dyDescent="0.25">
      <c r="A37" s="26">
        <v>5000</v>
      </c>
      <c r="B37" s="23" t="s">
        <v>33</v>
      </c>
      <c r="C37" s="30"/>
      <c r="D37" s="30"/>
      <c r="E37" s="28" t="e">
        <f t="shared" si="2"/>
        <v>#DIV/0!</v>
      </c>
    </row>
    <row r="38" spans="1:5" hidden="1" x14ac:dyDescent="0.25">
      <c r="A38" s="26">
        <v>6000</v>
      </c>
      <c r="B38" s="23" t="s">
        <v>34</v>
      </c>
      <c r="C38" s="30"/>
      <c r="D38" s="30"/>
      <c r="E38" s="28" t="e">
        <f t="shared" si="2"/>
        <v>#DIV/0!</v>
      </c>
    </row>
    <row r="39" spans="1:5" x14ac:dyDescent="0.25">
      <c r="A39" s="4">
        <v>7000</v>
      </c>
      <c r="B39" s="5" t="s">
        <v>35</v>
      </c>
      <c r="C39" s="7">
        <f>C28</f>
        <v>30616</v>
      </c>
      <c r="D39" s="7"/>
      <c r="E39" s="6">
        <f t="shared" si="2"/>
        <v>0</v>
      </c>
    </row>
    <row r="40" spans="1:5" x14ac:dyDescent="0.25">
      <c r="A40" s="4">
        <v>8000</v>
      </c>
      <c r="B40" s="5" t="s">
        <v>36</v>
      </c>
      <c r="C40" s="7">
        <v>92346.35</v>
      </c>
      <c r="D40" s="7"/>
      <c r="E40" s="6">
        <f t="shared" si="2"/>
        <v>0</v>
      </c>
    </row>
    <row r="41" spans="1:5" hidden="1" x14ac:dyDescent="0.25">
      <c r="A41" s="4">
        <v>9000</v>
      </c>
      <c r="B41" s="5" t="s">
        <v>55</v>
      </c>
      <c r="C41" s="7"/>
      <c r="D41" s="7"/>
      <c r="E41" s="6" t="e">
        <f t="shared" si="2"/>
        <v>#DIV/0!</v>
      </c>
    </row>
    <row r="42" spans="1:5" ht="20.25" x14ac:dyDescent="0.3">
      <c r="A42" s="41" t="s">
        <v>4</v>
      </c>
      <c r="B42" s="42"/>
      <c r="C42" s="8">
        <f>SUM(C32:C41)</f>
        <v>122962.35</v>
      </c>
      <c r="D42" s="8">
        <f>SUM(D32:D41)</f>
        <v>0</v>
      </c>
      <c r="E42" s="8">
        <f t="shared" si="2"/>
        <v>0</v>
      </c>
    </row>
    <row r="43" spans="1:5" ht="37.5" hidden="1" customHeight="1" x14ac:dyDescent="0.3">
      <c r="A43" s="49" t="s">
        <v>49</v>
      </c>
      <c r="B43" s="50"/>
      <c r="C43" s="29"/>
      <c r="D43" s="29"/>
      <c r="E43" s="29"/>
    </row>
    <row r="44" spans="1:5" ht="44.25" hidden="1" customHeight="1" x14ac:dyDescent="0.3">
      <c r="A44" s="37" t="s">
        <v>60</v>
      </c>
      <c r="B44" s="38"/>
      <c r="C44" s="30"/>
      <c r="D44" s="30"/>
      <c r="E44" s="30" t="e">
        <f t="shared" si="2"/>
        <v>#DIV/0!</v>
      </c>
    </row>
  </sheetData>
  <mergeCells count="8">
    <mergeCell ref="A44:B44"/>
    <mergeCell ref="A1:E1"/>
    <mergeCell ref="A3:E3"/>
    <mergeCell ref="A25:B25"/>
    <mergeCell ref="A30:B30"/>
    <mergeCell ref="A31:E31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фонд'!Область_печати</vt:lpstr>
      <vt:lpstr>'Спеціальний фонд'!Область_печати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Svetlyachok</cp:lastModifiedBy>
  <cp:lastPrinted>2023-02-02T13:22:52Z</cp:lastPrinted>
  <dcterms:created xsi:type="dcterms:W3CDTF">2019-03-21T07:18:57Z</dcterms:created>
  <dcterms:modified xsi:type="dcterms:W3CDTF">2023-02-14T10:57:27Z</dcterms:modified>
</cp:coreProperties>
</file>