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3250" windowHeight="12270"/>
  </bookViews>
  <sheets>
    <sheet name="Загальний фонд" sheetId="1" r:id="rId1"/>
    <sheet name="Спеціальний фонд" sheetId="2" r:id="rId2"/>
  </sheets>
  <definedNames>
    <definedName name="_xlnm.Print_Area" localSheetId="0">'Загальний фонд'!$A$1:$E$44</definedName>
    <definedName name="_xlnm.Print_Area" localSheetId="1">'Спеціальний фонд'!$A$1:$E$44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/>
  <c r="C42"/>
  <c r="E40"/>
  <c r="D23" i="2" l="1"/>
  <c r="C23"/>
  <c r="E27" l="1"/>
  <c r="E24"/>
  <c r="E23"/>
  <c r="D22" l="1"/>
  <c r="C22"/>
  <c r="E22" s="1"/>
  <c r="D19"/>
  <c r="C19"/>
  <c r="D15"/>
  <c r="C15"/>
  <c r="D13"/>
  <c r="C13"/>
  <c r="D10"/>
  <c r="C10"/>
  <c r="D8"/>
  <c r="C8"/>
  <c r="D19" i="1"/>
  <c r="C19"/>
  <c r="D15"/>
  <c r="C15"/>
  <c r="D13"/>
  <c r="C13"/>
  <c r="D8"/>
  <c r="C8"/>
  <c r="D5"/>
  <c r="C5"/>
  <c r="D42" i="2" l="1"/>
  <c r="D12" l="1"/>
  <c r="C12"/>
  <c r="D5"/>
  <c r="D4" s="1"/>
  <c r="D25" s="1"/>
  <c r="C5"/>
  <c r="C4" s="1"/>
  <c r="D21" i="1"/>
  <c r="C21"/>
  <c r="D12"/>
  <c r="C12"/>
  <c r="D4"/>
  <c r="C4"/>
  <c r="C25" i="2" l="1"/>
  <c r="D25" i="1"/>
  <c r="E14" i="2" l="1"/>
  <c r="E16"/>
  <c r="E17"/>
  <c r="E18"/>
  <c r="E14" i="1" l="1"/>
  <c r="E28" l="1"/>
  <c r="E20" l="1"/>
  <c r="E18"/>
  <c r="E17"/>
  <c r="E16"/>
  <c r="E11"/>
  <c r="E10"/>
  <c r="E9"/>
  <c r="E7"/>
  <c r="E6"/>
  <c r="E21" i="2"/>
  <c r="E20"/>
  <c r="E15"/>
  <c r="E11"/>
  <c r="E7"/>
  <c r="E6"/>
  <c r="E13" i="1" l="1"/>
  <c r="E13" i="2"/>
  <c r="E8" i="1"/>
  <c r="E19" i="2"/>
  <c r="E19" i="1"/>
  <c r="E15"/>
  <c r="E5"/>
  <c r="E10" i="2"/>
  <c r="E5"/>
  <c r="E12" l="1"/>
  <c r="E12" i="1"/>
  <c r="C24"/>
  <c r="D24"/>
  <c r="E4"/>
  <c r="E4" i="2"/>
  <c r="E24" i="1" l="1"/>
  <c r="E25" i="2"/>
  <c r="E31" i="1"/>
  <c r="E42" l="1"/>
  <c r="D41"/>
  <c r="D43" s="1"/>
  <c r="C41"/>
  <c r="C43" s="1"/>
  <c r="E44" i="2"/>
  <c r="C42"/>
  <c r="E41"/>
  <c r="E40"/>
  <c r="E39"/>
  <c r="E38"/>
  <c r="E36"/>
  <c r="E34"/>
  <c r="E33"/>
  <c r="E32"/>
  <c r="E29"/>
  <c r="E28"/>
  <c r="D26"/>
  <c r="D30" s="1"/>
  <c r="C26"/>
  <c r="C30" s="1"/>
  <c r="E42" l="1"/>
  <c r="E26"/>
  <c r="E43" i="1" l="1"/>
  <c r="E30" i="2" l="1"/>
  <c r="E38" i="1"/>
  <c r="E44" l="1"/>
  <c r="E39"/>
  <c r="E37"/>
  <c r="E36"/>
  <c r="E35"/>
  <c r="E34"/>
  <c r="E33"/>
  <c r="E32"/>
  <c r="E26"/>
  <c r="E27"/>
  <c r="D29"/>
  <c r="C25"/>
  <c r="C29" s="1"/>
  <c r="E25" l="1"/>
  <c r="E41"/>
  <c r="E29" l="1"/>
</calcChain>
</file>

<file path=xl/sharedStrings.xml><?xml version="1.0" encoding="utf-8"?>
<sst xmlns="http://schemas.openxmlformats.org/spreadsheetml/2006/main" count="98" uniqueCount="65">
  <si>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</si>
  <si>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</si>
  <si>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</si>
  <si>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</si>
  <si>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</si>
  <si>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</si>
  <si>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</si>
  <si>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</si>
  <si>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</si>
  <si>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</si>
  <si>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</si>
  <si>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користування надрами </t>
  </si>
  <si>
    <t>Неподаткові надходження </t>
  </si>
  <si>
    <t>Доходи від власності та підприємницької діяльності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</si>
  <si>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</si>
  <si>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</si>
  <si>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</si>
  <si>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</si>
  <si>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</si>
  <si>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</si>
  <si>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</si>
  <si>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</si>
  <si>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</si>
  <si>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</si>
  <si>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</si>
  <si>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</si>
  <si>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</si>
  <si>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</si>
  <si>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</si>
  <si>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</si>
  <si>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</si>
  <si>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</si>
  <si>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</si>
  <si>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</si>
  <si>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Житлово-комунальне господарство</t>
  </si>
  <si>
    <t>Економічна діяльність</t>
  </si>
  <si>
    <t>Інша діяльність</t>
  </si>
  <si>
    <t>КРЕДИТУВАННЯ загального фонду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</si>
  <si>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</si>
  <si>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</si>
  <si>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</si>
  <si>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</si>
  <si>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КРЕДИТУВАННЯ СПЕЦІАЛЬНОГО фонду</t>
  </si>
  <si>
    <t>Доходи від операцій з кредитування та надання гарантій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</si>
  <si>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</si>
  <si>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</si>
  <si>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Податки на власність </t>
  </si>
  <si>
    <t xml:space="preserve">Податок з власників транспортних засобів та інших самохідних машин і механізмів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</si>
  <si>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</si>
  <si>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</si>
  <si>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</si>
  <si>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</si>
  <si>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</si>
  <si>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>Доходи від операцій з капіталом  </t>
  </si>
  <si>
    <t>Надходження від продажу основного капіталу  </t>
  </si>
  <si>
    <t>Надходження коштів від Державного фонду дорогоцінних металів і дорогоцінного каміння  </t>
  </si>
  <si>
    <t>Трансферти з обласного бюджету місцевим бюджетам за рахунок власних доходів</t>
  </si>
  <si>
    <t xml:space="preserve">Трансферти з обласного бюджету місцевим бюджетам </t>
  </si>
  <si>
    <t xml:space="preserve">Доходи від операцій з капіталом </t>
  </si>
  <si>
    <t>Надходження від продажу основного капіталу</t>
  </si>
  <si>
    <t>Кошти від відчуження майна, що перебуває в комунальній власності</t>
  </si>
  <si>
    <t>План на січень-жовтень (тис.грн)</t>
  </si>
  <si>
    <t>Виконано за січень-жовтень (тис.грн)</t>
  </si>
  <si>
    <t>Виконання обласного бюджету Херсонської області 
станом на 01 листопада 2020 року</t>
  </si>
  <si>
    <t>Виконання обласного бюджету Херсонської області 
станом на 01  листопада 2020 року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</si>
</sst>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13" fillId="0" borderId="0" xfId="0" applyFont="1" applyFill="1"/>
    <xf numFmtId="0" fontId="6" fillId="0" borderId="0" xfId="0" applyFont="1" applyFill="1"/>
    <xf numFmtId="164" fontId="6" fillId="0" borderId="0" xfId="0" applyNumberFormat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5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4" sqref="B4"/>
    </sheetView>
  </sheetViews>
  <sheetFormatPr defaultColWidth="9.140625" defaultRowHeight="15"/>
  <cols>
    <col min="1" max="1" width="13.28515625" style="1" customWidth="1"/>
    <col min="2" max="2" width="55.7109375" style="1" customWidth="1"/>
    <col min="3" max="3" width="18.710937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6" t="s">
        <v>63</v>
      </c>
      <c r="B1" s="26"/>
      <c r="C1" s="26"/>
      <c r="D1" s="26"/>
      <c r="E1" s="26"/>
    </row>
    <row r="2" spans="1:5" ht="57">
      <c r="A2" s="2" t="s">
        <v>0</v>
      </c>
      <c r="B2" s="2" t="s">
        <v>1</v>
      </c>
      <c r="C2" s="2" t="s">
        <v>61</v>
      </c>
      <c r="D2" s="2" t="s">
        <v>62</v>
      </c>
      <c r="E2" s="2" t="s">
        <v>2</v>
      </c>
    </row>
    <row r="3" spans="1:5" s="3" customFormat="1" ht="18.75">
      <c r="A3" s="27" t="s">
        <v>3</v>
      </c>
      <c r="B3" s="27"/>
      <c r="C3" s="27"/>
      <c r="D3" s="27"/>
      <c r="E3" s="27"/>
    </row>
    <row r="4" spans="1:5" s="3" customFormat="1" ht="18.75">
      <c r="A4" s="17">
        <v>10000000</v>
      </c>
      <c r="B4" s="18" t="s">
        <v>5</v>
      </c>
      <c r="C4" s="19">
        <f>C5+C8</f>
        <v>630246.9</v>
      </c>
      <c r="D4" s="19">
        <f>D5+D8</f>
        <v>614400.88701000018</v>
      </c>
      <c r="E4" s="19">
        <f>D4/C4*100</f>
        <v>97.48574519128934</v>
      </c>
    </row>
    <row r="5" spans="1:5" ht="30">
      <c r="A5" s="20">
        <v>11000000</v>
      </c>
      <c r="B5" s="5" t="s">
        <v>6</v>
      </c>
      <c r="C5" s="6">
        <f>SUM(C6:C7)</f>
        <v>610927.1</v>
      </c>
      <c r="D5" s="6">
        <f>SUM(D6:D7)</f>
        <v>596841.94264000014</v>
      </c>
      <c r="E5" s="6">
        <f t="shared" ref="E5:E24" si="0">D5/C5*100</f>
        <v>97.694461849867224</v>
      </c>
    </row>
    <row r="6" spans="1:5">
      <c r="A6" s="20">
        <v>11010000</v>
      </c>
      <c r="B6" s="5" t="s">
        <v>7</v>
      </c>
      <c r="C6" s="6">
        <v>557356.79999999993</v>
      </c>
      <c r="D6" s="6">
        <v>549740.20839000016</v>
      </c>
      <c r="E6" s="6">
        <f t="shared" si="0"/>
        <v>98.633444212038</v>
      </c>
    </row>
    <row r="7" spans="1:5">
      <c r="A7" s="20">
        <v>11020000</v>
      </c>
      <c r="B7" s="5" t="s">
        <v>8</v>
      </c>
      <c r="C7" s="6">
        <v>53570.3</v>
      </c>
      <c r="D7" s="6">
        <v>47101.734250000001</v>
      </c>
      <c r="E7" s="6">
        <f t="shared" si="0"/>
        <v>87.925089555219955</v>
      </c>
    </row>
    <row r="8" spans="1:5" ht="30">
      <c r="A8" s="20">
        <v>13000000</v>
      </c>
      <c r="B8" s="5" t="s">
        <v>9</v>
      </c>
      <c r="C8" s="6">
        <f>SUM(C9:C11)</f>
        <v>19319.800000000003</v>
      </c>
      <c r="D8" s="6">
        <f>SUM(D9:D11)</f>
        <v>17558.944370000001</v>
      </c>
      <c r="E8" s="6">
        <f t="shared" si="0"/>
        <v>90.885746073975909</v>
      </c>
    </row>
    <row r="9" spans="1:5" ht="18.75" customHeight="1">
      <c r="A9" s="20">
        <v>13020000</v>
      </c>
      <c r="B9" s="5" t="s">
        <v>10</v>
      </c>
      <c r="C9" s="6">
        <v>14571.5</v>
      </c>
      <c r="D9" s="6">
        <v>12481.46673</v>
      </c>
      <c r="E9" s="6">
        <f t="shared" si="0"/>
        <v>85.656704731839554</v>
      </c>
    </row>
    <row r="10" spans="1:5">
      <c r="A10" s="20">
        <v>13030000</v>
      </c>
      <c r="B10" s="5" t="s">
        <v>11</v>
      </c>
      <c r="C10" s="6">
        <v>3617.4</v>
      </c>
      <c r="D10" s="6">
        <v>3599.8738499999999</v>
      </c>
      <c r="E10" s="6">
        <f t="shared" si="0"/>
        <v>99.515504229557138</v>
      </c>
    </row>
    <row r="11" spans="1:5">
      <c r="A11" s="20">
        <v>13070000</v>
      </c>
      <c r="B11" s="5" t="s">
        <v>38</v>
      </c>
      <c r="C11" s="6">
        <v>1130.9000000000001</v>
      </c>
      <c r="D11" s="6">
        <v>1477.6037900000001</v>
      </c>
      <c r="E11" s="6">
        <f t="shared" si="0"/>
        <v>130.65733398178443</v>
      </c>
    </row>
    <row r="12" spans="1:5" s="3" customFormat="1" ht="18.75">
      <c r="A12" s="17">
        <v>20000000</v>
      </c>
      <c r="B12" s="18" t="s">
        <v>12</v>
      </c>
      <c r="C12" s="19">
        <f>C13+C15+C19</f>
        <v>25888.3</v>
      </c>
      <c r="D12" s="19">
        <f>D13+D15+D19</f>
        <v>25129.94829</v>
      </c>
      <c r="E12" s="19">
        <f t="shared" si="0"/>
        <v>97.070677835161064</v>
      </c>
    </row>
    <row r="13" spans="1:5">
      <c r="A13" s="20">
        <v>21000000</v>
      </c>
      <c r="B13" s="5" t="s">
        <v>13</v>
      </c>
      <c r="C13" s="6">
        <f>C14</f>
        <v>237.1</v>
      </c>
      <c r="D13" s="6">
        <f>D14</f>
        <v>45.624000000000002</v>
      </c>
      <c r="E13" s="6">
        <f t="shared" si="0"/>
        <v>19.242513707296503</v>
      </c>
    </row>
    <row r="14" spans="1:5" ht="74.45" customHeight="1">
      <c r="A14" s="20">
        <v>21010000</v>
      </c>
      <c r="B14" s="5" t="s">
        <v>14</v>
      </c>
      <c r="C14" s="6">
        <v>237.1</v>
      </c>
      <c r="D14" s="6">
        <v>45.624000000000002</v>
      </c>
      <c r="E14" s="6">
        <f t="shared" si="0"/>
        <v>19.242513707296503</v>
      </c>
    </row>
    <row r="15" spans="1:5" ht="30">
      <c r="A15" s="20">
        <v>22000000</v>
      </c>
      <c r="B15" s="5" t="s">
        <v>16</v>
      </c>
      <c r="C15" s="6">
        <f>SUM(C16:C18)</f>
        <v>25284.7</v>
      </c>
      <c r="D15" s="6">
        <f>SUM(D16:D18)</f>
        <v>24319.792720000001</v>
      </c>
      <c r="E15" s="6">
        <f t="shared" si="0"/>
        <v>96.183829430446082</v>
      </c>
    </row>
    <row r="16" spans="1:5">
      <c r="A16" s="20">
        <v>22010000</v>
      </c>
      <c r="B16" s="5" t="s">
        <v>15</v>
      </c>
      <c r="C16" s="6">
        <v>20616.600000000002</v>
      </c>
      <c r="D16" s="6">
        <v>21876.859820000001</v>
      </c>
      <c r="E16" s="6">
        <f t="shared" si="0"/>
        <v>106.11284023553836</v>
      </c>
    </row>
    <row r="17" spans="1:9" ht="30">
      <c r="A17" s="20">
        <v>22080000</v>
      </c>
      <c r="B17" s="5" t="s">
        <v>17</v>
      </c>
      <c r="C17" s="6">
        <v>4220</v>
      </c>
      <c r="D17" s="6">
        <v>1939.5686600000001</v>
      </c>
      <c r="E17" s="6">
        <f t="shared" si="0"/>
        <v>45.961342654028442</v>
      </c>
    </row>
    <row r="18" spans="1:9" ht="72.599999999999994" customHeight="1">
      <c r="A18" s="20">
        <v>22130000</v>
      </c>
      <c r="B18" s="5" t="s">
        <v>18</v>
      </c>
      <c r="C18" s="6">
        <v>448.1</v>
      </c>
      <c r="D18" s="6">
        <v>503.36424000000005</v>
      </c>
      <c r="E18" s="6">
        <f t="shared" si="0"/>
        <v>112.33301495201964</v>
      </c>
    </row>
    <row r="19" spans="1:9">
      <c r="A19" s="20">
        <v>24000000</v>
      </c>
      <c r="B19" s="5" t="s">
        <v>19</v>
      </c>
      <c r="C19" s="6">
        <f>C20</f>
        <v>366.49999999999994</v>
      </c>
      <c r="D19" s="6">
        <f>D20</f>
        <v>764.5315700000001</v>
      </c>
      <c r="E19" s="6">
        <f t="shared" si="0"/>
        <v>208.60342974079131</v>
      </c>
    </row>
    <row r="20" spans="1:9">
      <c r="A20" s="20">
        <v>24060000</v>
      </c>
      <c r="B20" s="5" t="s">
        <v>20</v>
      </c>
      <c r="C20" s="6">
        <v>366.49999999999994</v>
      </c>
      <c r="D20" s="6">
        <v>764.5315700000001</v>
      </c>
      <c r="E20" s="6">
        <f t="shared" si="0"/>
        <v>208.60342974079131</v>
      </c>
    </row>
    <row r="21" spans="1:9" s="3" customFormat="1" ht="18.75">
      <c r="A21" s="17">
        <v>30000000</v>
      </c>
      <c r="B21" s="18" t="s">
        <v>53</v>
      </c>
      <c r="C21" s="6">
        <f>C22</f>
        <v>0</v>
      </c>
      <c r="D21" s="6">
        <f>D22</f>
        <v>0.15765000000000001</v>
      </c>
      <c r="E21" s="19"/>
    </row>
    <row r="22" spans="1:9">
      <c r="A22" s="21">
        <v>31000000</v>
      </c>
      <c r="B22" s="22" t="s">
        <v>54</v>
      </c>
      <c r="C22" s="6">
        <v>0</v>
      </c>
      <c r="D22" s="6">
        <v>0.15765000000000001</v>
      </c>
      <c r="E22" s="6"/>
    </row>
    <row r="23" spans="1:9" ht="25.5">
      <c r="A23" s="21">
        <v>31020000</v>
      </c>
      <c r="B23" s="22" t="s">
        <v>55</v>
      </c>
      <c r="C23" s="6">
        <v>0</v>
      </c>
      <c r="D23" s="6">
        <v>0.15765000000000001</v>
      </c>
      <c r="E23" s="6"/>
    </row>
    <row r="24" spans="1:9" ht="20.25">
      <c r="A24" s="30" t="s">
        <v>39</v>
      </c>
      <c r="B24" s="31"/>
      <c r="C24" s="8">
        <f>C4+C12+C21</f>
        <v>656135.20000000007</v>
      </c>
      <c r="D24" s="8">
        <f>D4+D12+D21</f>
        <v>639530.9929500001</v>
      </c>
      <c r="E24" s="8">
        <f t="shared" si="0"/>
        <v>97.469392428572661</v>
      </c>
    </row>
    <row r="25" spans="1:9" s="3" customFormat="1" ht="18.75">
      <c r="A25" s="17">
        <v>40000000</v>
      </c>
      <c r="B25" s="18" t="s">
        <v>22</v>
      </c>
      <c r="C25" s="19">
        <f>SUM(C26:C28)</f>
        <v>1058070.8564200001</v>
      </c>
      <c r="D25" s="19">
        <f>SUM(D26:D28)</f>
        <v>1049735.7620900001</v>
      </c>
      <c r="E25" s="19">
        <f t="shared" ref="E25:E44" si="1">D25/C25*100</f>
        <v>99.212236658875383</v>
      </c>
    </row>
    <row r="26" spans="1:9">
      <c r="A26" s="20">
        <v>41020000</v>
      </c>
      <c r="B26" s="5" t="s">
        <v>23</v>
      </c>
      <c r="C26" s="7">
        <v>353356</v>
      </c>
      <c r="D26" s="7">
        <v>353356</v>
      </c>
      <c r="E26" s="6">
        <f t="shared" si="1"/>
        <v>100</v>
      </c>
    </row>
    <row r="27" spans="1:9">
      <c r="A27" s="20">
        <v>41030000</v>
      </c>
      <c r="B27" s="5" t="s">
        <v>24</v>
      </c>
      <c r="C27" s="7">
        <v>665623.505</v>
      </c>
      <c r="D27" s="7">
        <v>663791.65399999998</v>
      </c>
      <c r="E27" s="6">
        <f t="shared" si="1"/>
        <v>99.724791719907785</v>
      </c>
    </row>
    <row r="28" spans="1:9">
      <c r="A28" s="20">
        <v>41050000</v>
      </c>
      <c r="B28" s="5" t="s">
        <v>25</v>
      </c>
      <c r="C28" s="7">
        <v>39091.351419999999</v>
      </c>
      <c r="D28" s="7">
        <v>32588.108090000002</v>
      </c>
      <c r="E28" s="6">
        <f t="shared" si="1"/>
        <v>83.363984375651967</v>
      </c>
    </row>
    <row r="29" spans="1:9" s="15" customFormat="1" ht="21">
      <c r="A29" s="24" t="s">
        <v>21</v>
      </c>
      <c r="B29" s="25"/>
      <c r="C29" s="8">
        <f>C4+C12+C25+C21</f>
        <v>1714206.0564200003</v>
      </c>
      <c r="D29" s="8">
        <f>D4+D12+D25+D21</f>
        <v>1689266.7550400002</v>
      </c>
      <c r="E29" s="8">
        <f t="shared" si="1"/>
        <v>98.545139816383326</v>
      </c>
      <c r="I29" s="16"/>
    </row>
    <row r="30" spans="1:9" ht="18.75">
      <c r="A30" s="27" t="s">
        <v>26</v>
      </c>
      <c r="B30" s="27"/>
      <c r="C30" s="27"/>
      <c r="D30" s="27"/>
      <c r="E30" s="27"/>
    </row>
    <row r="31" spans="1:9">
      <c r="A31" s="4" t="s">
        <v>27</v>
      </c>
      <c r="B31" s="5" t="s">
        <v>28</v>
      </c>
      <c r="C31" s="7">
        <v>27940.659</v>
      </c>
      <c r="D31" s="7">
        <v>25156.769399999997</v>
      </c>
      <c r="E31" s="6">
        <f>D31/C31*100</f>
        <v>90.036421116624325</v>
      </c>
    </row>
    <row r="32" spans="1:9">
      <c r="A32" s="4">
        <v>1000</v>
      </c>
      <c r="B32" s="5" t="s">
        <v>29</v>
      </c>
      <c r="C32" s="7">
        <v>560119.09746000008</v>
      </c>
      <c r="D32" s="7">
        <v>517162.98126999999</v>
      </c>
      <c r="E32" s="6">
        <f t="shared" si="1"/>
        <v>92.330895985372521</v>
      </c>
    </row>
    <row r="33" spans="1:7">
      <c r="A33" s="4">
        <v>2000</v>
      </c>
      <c r="B33" s="5" t="s">
        <v>30</v>
      </c>
      <c r="C33" s="7">
        <v>371178.06436000002</v>
      </c>
      <c r="D33" s="7">
        <v>337302.20583999995</v>
      </c>
      <c r="E33" s="6">
        <f t="shared" si="1"/>
        <v>90.873421203267995</v>
      </c>
    </row>
    <row r="34" spans="1:7">
      <c r="A34" s="4">
        <v>3000</v>
      </c>
      <c r="B34" s="5" t="s">
        <v>31</v>
      </c>
      <c r="C34" s="7">
        <v>150921.71951</v>
      </c>
      <c r="D34" s="7">
        <v>145453.88037999999</v>
      </c>
      <c r="E34" s="6">
        <f t="shared" si="1"/>
        <v>96.377036288910219</v>
      </c>
    </row>
    <row r="35" spans="1:7">
      <c r="A35" s="4">
        <v>4000</v>
      </c>
      <c r="B35" s="5" t="s">
        <v>32</v>
      </c>
      <c r="C35" s="7">
        <v>85190.763650000008</v>
      </c>
      <c r="D35" s="7">
        <v>83788.691000000006</v>
      </c>
      <c r="E35" s="6">
        <f t="shared" si="1"/>
        <v>98.354196405891699</v>
      </c>
    </row>
    <row r="36" spans="1:7">
      <c r="A36" s="4">
        <v>5000</v>
      </c>
      <c r="B36" s="5" t="s">
        <v>33</v>
      </c>
      <c r="C36" s="7">
        <v>58275.704890000001</v>
      </c>
      <c r="D36" s="7">
        <v>53406.886610000001</v>
      </c>
      <c r="E36" s="6">
        <f t="shared" si="1"/>
        <v>91.645200535642985</v>
      </c>
    </row>
    <row r="37" spans="1:7">
      <c r="A37" s="4">
        <v>6000</v>
      </c>
      <c r="B37" s="5" t="s">
        <v>34</v>
      </c>
      <c r="C37" s="7">
        <v>91.582999999999998</v>
      </c>
      <c r="D37" s="7">
        <v>71.887</v>
      </c>
      <c r="E37" s="6">
        <f t="shared" si="1"/>
        <v>78.493825273249413</v>
      </c>
    </row>
    <row r="38" spans="1:7">
      <c r="A38" s="4">
        <v>7000</v>
      </c>
      <c r="B38" s="5" t="s">
        <v>35</v>
      </c>
      <c r="C38" s="7">
        <v>13716.331</v>
      </c>
      <c r="D38" s="7">
        <v>12047.019039999999</v>
      </c>
      <c r="E38" s="6">
        <f t="shared" si="1"/>
        <v>87.829748640507432</v>
      </c>
    </row>
    <row r="39" spans="1:7">
      <c r="A39" s="4">
        <v>8000</v>
      </c>
      <c r="B39" s="5" t="s">
        <v>36</v>
      </c>
      <c r="C39" s="7">
        <v>8243.2669999999998</v>
      </c>
      <c r="D39" s="7">
        <v>5131.1396699999996</v>
      </c>
      <c r="E39" s="6">
        <f t="shared" si="1"/>
        <v>62.246432997984904</v>
      </c>
    </row>
    <row r="40" spans="1:7" ht="30">
      <c r="A40" s="9">
        <v>9000</v>
      </c>
      <c r="B40" s="5" t="s">
        <v>56</v>
      </c>
      <c r="C40" s="7">
        <v>21907.446</v>
      </c>
      <c r="D40" s="7">
        <v>21328.011329999998</v>
      </c>
      <c r="E40" s="6">
        <f t="shared" si="1"/>
        <v>97.355078862227927</v>
      </c>
    </row>
    <row r="41" spans="1:7" ht="35.25" customHeight="1">
      <c r="A41" s="28" t="s">
        <v>51</v>
      </c>
      <c r="B41" s="29"/>
      <c r="C41" s="8">
        <f>SUM(C31:C40)</f>
        <v>1297584.6358700001</v>
      </c>
      <c r="D41" s="8">
        <f>SUM(D31:D40)</f>
        <v>1200849.4715399998</v>
      </c>
      <c r="E41" s="8">
        <f t="shared" si="1"/>
        <v>92.544982295883798</v>
      </c>
    </row>
    <row r="42" spans="1:7" ht="36.75" customHeight="1">
      <c r="A42" s="32" t="s">
        <v>50</v>
      </c>
      <c r="B42" s="33"/>
      <c r="C42" s="7">
        <f>338365.59496-C40</f>
        <v>316458.14896000002</v>
      </c>
      <c r="D42" s="7">
        <f>336846.41487-D40</f>
        <v>315518.40353999997</v>
      </c>
      <c r="E42" s="6">
        <f t="shared" ref="E42" si="2">D42/C42*100</f>
        <v>99.70304274891059</v>
      </c>
      <c r="G42" s="10"/>
    </row>
    <row r="43" spans="1:7" ht="20.25">
      <c r="A43" s="28" t="s">
        <v>52</v>
      </c>
      <c r="B43" s="29"/>
      <c r="C43" s="8">
        <f>C42+C41</f>
        <v>1614042.7848300003</v>
      </c>
      <c r="D43" s="8">
        <f>D42+D41</f>
        <v>1516367.8750799997</v>
      </c>
      <c r="E43" s="8">
        <f t="shared" si="1"/>
        <v>93.948431189803415</v>
      </c>
    </row>
    <row r="44" spans="1:7" ht="20.25">
      <c r="A44" s="24" t="s">
        <v>37</v>
      </c>
      <c r="B44" s="25"/>
      <c r="C44" s="7">
        <v>3837.3784000000001</v>
      </c>
      <c r="D44" s="7">
        <v>2547.74431</v>
      </c>
      <c r="E44" s="8">
        <f t="shared" si="1"/>
        <v>66.392835014654793</v>
      </c>
    </row>
    <row r="46" spans="1:7">
      <c r="D46" s="10"/>
    </row>
    <row r="48" spans="1:7">
      <c r="D48" s="10"/>
    </row>
  </sheetData>
  <mergeCells count="9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</mergeCells>
  <pageMargins left="0.70866141732283472" right="0.7086614173228347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42" sqref="D42"/>
    </sheetView>
  </sheetViews>
  <sheetFormatPr defaultColWidth="9.140625" defaultRowHeight="15"/>
  <cols>
    <col min="1" max="1" width="14.42578125" style="1" customWidth="1"/>
    <col min="2" max="2" width="55.7109375" style="1" customWidth="1"/>
    <col min="3" max="3" width="16.5703125" style="1" customWidth="1"/>
    <col min="4" max="4" width="16.28515625" style="1" customWidth="1"/>
    <col min="5" max="5" width="15.140625" style="1" customWidth="1"/>
    <col min="6" max="6" width="9.140625" style="1"/>
    <col min="7" max="7" width="16.85546875" style="1" bestFit="1" customWidth="1"/>
    <col min="8" max="8" width="12.140625" style="1" bestFit="1" customWidth="1"/>
    <col min="9" max="16384" width="9.140625" style="1"/>
  </cols>
  <sheetData>
    <row r="1" spans="1:5" ht="48.75" customHeight="1">
      <c r="A1" s="26" t="s">
        <v>64</v>
      </c>
      <c r="B1" s="26"/>
      <c r="C1" s="26"/>
      <c r="D1" s="26"/>
      <c r="E1" s="26"/>
    </row>
    <row r="2" spans="1:5" ht="57">
      <c r="A2" s="2" t="s">
        <v>0</v>
      </c>
      <c r="B2" s="2" t="s">
        <v>1</v>
      </c>
      <c r="C2" s="2" t="s">
        <v>61</v>
      </c>
      <c r="D2" s="2" t="s">
        <v>62</v>
      </c>
      <c r="E2" s="2" t="s">
        <v>2</v>
      </c>
    </row>
    <row r="3" spans="1:5" s="3" customFormat="1" ht="18.75">
      <c r="A3" s="27" t="s">
        <v>40</v>
      </c>
      <c r="B3" s="27"/>
      <c r="C3" s="27"/>
      <c r="D3" s="27"/>
      <c r="E3" s="27"/>
    </row>
    <row r="4" spans="1:5" s="3" customFormat="1" ht="18.75">
      <c r="A4" s="17">
        <v>10000000</v>
      </c>
      <c r="B4" s="18" t="s">
        <v>5</v>
      </c>
      <c r="C4" s="19">
        <f>C5+C8+C10</f>
        <v>3033.3999999999996</v>
      </c>
      <c r="D4" s="19">
        <f>D5+D8+D10</f>
        <v>2350.8495300000004</v>
      </c>
      <c r="E4" s="19">
        <f>D4/C4*100</f>
        <v>77.498830685039906</v>
      </c>
    </row>
    <row r="5" spans="1:5" ht="30" hidden="1" customHeight="1">
      <c r="A5" s="20">
        <v>11000000</v>
      </c>
      <c r="B5" s="5" t="s">
        <v>6</v>
      </c>
      <c r="C5" s="6">
        <f>SUM(C6:C7)</f>
        <v>0</v>
      </c>
      <c r="D5" s="6">
        <f>SUM(D6:D7)</f>
        <v>0</v>
      </c>
      <c r="E5" s="6" t="e">
        <f t="shared" ref="E5:E25" si="0">D5/C5*100</f>
        <v>#DIV/0!</v>
      </c>
    </row>
    <row r="6" spans="1:5" ht="15" hidden="1" customHeight="1">
      <c r="A6" s="20">
        <v>11010000</v>
      </c>
      <c r="B6" s="5" t="s">
        <v>7</v>
      </c>
      <c r="C6" s="6"/>
      <c r="D6" s="6"/>
      <c r="E6" s="6" t="e">
        <f t="shared" si="0"/>
        <v>#DIV/0!</v>
      </c>
    </row>
    <row r="7" spans="1:5" ht="15" hidden="1" customHeight="1">
      <c r="A7" s="20">
        <v>11020000</v>
      </c>
      <c r="B7" s="5" t="s">
        <v>8</v>
      </c>
      <c r="C7" s="6"/>
      <c r="D7" s="6"/>
      <c r="E7" s="6" t="e">
        <f t="shared" si="0"/>
        <v>#DIV/0!</v>
      </c>
    </row>
    <row r="8" spans="1:5">
      <c r="A8" s="20">
        <v>12000000</v>
      </c>
      <c r="B8" s="5" t="s">
        <v>46</v>
      </c>
      <c r="C8" s="6">
        <f>SUM(C9)</f>
        <v>0</v>
      </c>
      <c r="D8" s="6">
        <f>SUM(D9)</f>
        <v>5.0336300000000005</v>
      </c>
      <c r="E8" s="6"/>
    </row>
    <row r="9" spans="1:5" ht="30">
      <c r="A9" s="20">
        <v>12020000</v>
      </c>
      <c r="B9" s="5" t="s">
        <v>47</v>
      </c>
      <c r="C9" s="6">
        <v>0</v>
      </c>
      <c r="D9" s="6">
        <v>5.0336300000000005</v>
      </c>
      <c r="E9" s="6"/>
    </row>
    <row r="10" spans="1:5">
      <c r="A10" s="20">
        <v>19000000</v>
      </c>
      <c r="B10" s="5" t="s">
        <v>48</v>
      </c>
      <c r="C10" s="6">
        <f>SUM(C11)</f>
        <v>3033.3999999999996</v>
      </c>
      <c r="D10" s="6">
        <f>SUM(D11)</f>
        <v>2345.8159000000005</v>
      </c>
      <c r="E10" s="6">
        <f t="shared" si="0"/>
        <v>77.332890485923414</v>
      </c>
    </row>
    <row r="11" spans="1:5">
      <c r="A11" s="20">
        <v>19010000</v>
      </c>
      <c r="B11" s="5" t="s">
        <v>49</v>
      </c>
      <c r="C11" s="6">
        <v>3033.3999999999996</v>
      </c>
      <c r="D11" s="6">
        <v>2345.8159000000005</v>
      </c>
      <c r="E11" s="6">
        <f t="shared" si="0"/>
        <v>77.332890485923414</v>
      </c>
    </row>
    <row r="12" spans="1:5" s="3" customFormat="1" ht="18.75">
      <c r="A12" s="17">
        <v>20000000</v>
      </c>
      <c r="B12" s="18" t="s">
        <v>12</v>
      </c>
      <c r="C12" s="19">
        <f>C13+C15+C19</f>
        <v>333.2</v>
      </c>
      <c r="D12" s="19">
        <f>D13+D15+D19</f>
        <v>518.84173999999996</v>
      </c>
      <c r="E12" s="19">
        <f t="shared" si="0"/>
        <v>155.71480792316925</v>
      </c>
    </row>
    <row r="13" spans="1:5">
      <c r="A13" s="20">
        <v>21000000</v>
      </c>
      <c r="B13" s="5" t="s">
        <v>13</v>
      </c>
      <c r="C13" s="6">
        <f>C14</f>
        <v>138.19999999999999</v>
      </c>
      <c r="D13" s="6">
        <f>D14</f>
        <v>12.050270000000001</v>
      </c>
      <c r="E13" s="6">
        <f>D13/C13*100</f>
        <v>8.7194428364688861</v>
      </c>
    </row>
    <row r="14" spans="1:5" ht="30">
      <c r="A14" s="20">
        <v>21110000</v>
      </c>
      <c r="B14" s="5" t="s">
        <v>45</v>
      </c>
      <c r="C14" s="6">
        <v>138.19999999999999</v>
      </c>
      <c r="D14" s="6">
        <v>12.050270000000001</v>
      </c>
      <c r="E14" s="6">
        <f t="shared" si="0"/>
        <v>8.7194428364688861</v>
      </c>
    </row>
    <row r="15" spans="1:5" ht="29.25" hidden="1" customHeight="1">
      <c r="A15" s="20">
        <v>22000000</v>
      </c>
      <c r="B15" s="5" t="s">
        <v>16</v>
      </c>
      <c r="C15" s="6">
        <f>SUM(C16:C18)</f>
        <v>0</v>
      </c>
      <c r="D15" s="6">
        <f>SUM(D16:D18)</f>
        <v>0</v>
      </c>
      <c r="E15" s="6" t="e">
        <f t="shared" si="0"/>
        <v>#DIV/0!</v>
      </c>
    </row>
    <row r="16" spans="1:5" ht="30.75" hidden="1" customHeight="1">
      <c r="A16" s="20">
        <v>22010000</v>
      </c>
      <c r="B16" s="5" t="s">
        <v>15</v>
      </c>
      <c r="C16" s="6"/>
      <c r="D16" s="6"/>
      <c r="E16" s="6" t="e">
        <f t="shared" si="0"/>
        <v>#DIV/0!</v>
      </c>
    </row>
    <row r="17" spans="1:9" ht="16.5" hidden="1" customHeight="1">
      <c r="A17" s="20">
        <v>22080000</v>
      </c>
      <c r="B17" s="5" t="s">
        <v>17</v>
      </c>
      <c r="C17" s="6"/>
      <c r="D17" s="6"/>
      <c r="E17" s="6" t="e">
        <f t="shared" si="0"/>
        <v>#DIV/0!</v>
      </c>
    </row>
    <row r="18" spans="1:9" ht="20.25" hidden="1" customHeight="1">
      <c r="A18" s="20">
        <v>22130000</v>
      </c>
      <c r="B18" s="5" t="s">
        <v>18</v>
      </c>
      <c r="C18" s="6"/>
      <c r="D18" s="6"/>
      <c r="E18" s="6" t="e">
        <f t="shared" si="0"/>
        <v>#DIV/0!</v>
      </c>
    </row>
    <row r="19" spans="1:9">
      <c r="A19" s="20">
        <v>24000000</v>
      </c>
      <c r="B19" s="5" t="s">
        <v>19</v>
      </c>
      <c r="C19" s="6">
        <f>SUM(C20:C21)</f>
        <v>195</v>
      </c>
      <c r="D19" s="6">
        <f>SUM(D20:D21)</f>
        <v>506.79147</v>
      </c>
      <c r="E19" s="6">
        <f t="shared" si="0"/>
        <v>259.89306153846155</v>
      </c>
    </row>
    <row r="20" spans="1:9">
      <c r="A20" s="20">
        <v>24060000</v>
      </c>
      <c r="B20" s="5" t="s">
        <v>44</v>
      </c>
      <c r="C20" s="6">
        <v>117</v>
      </c>
      <c r="D20" s="6">
        <v>428.79147</v>
      </c>
      <c r="E20" s="6">
        <f t="shared" si="0"/>
        <v>366.48843589743592</v>
      </c>
    </row>
    <row r="21" spans="1:9">
      <c r="A21" s="20">
        <v>24110000</v>
      </c>
      <c r="B21" s="5" t="s">
        <v>43</v>
      </c>
      <c r="C21" s="6">
        <v>78</v>
      </c>
      <c r="D21" s="6">
        <v>78</v>
      </c>
      <c r="E21" s="6">
        <f t="shared" si="0"/>
        <v>100</v>
      </c>
    </row>
    <row r="22" spans="1:9" ht="18.75">
      <c r="A22" s="23">
        <v>30000000</v>
      </c>
      <c r="B22" s="18" t="s">
        <v>58</v>
      </c>
      <c r="C22" s="19">
        <f>C23</f>
        <v>32556.605</v>
      </c>
      <c r="D22" s="19">
        <f>D23</f>
        <v>32556.605080000001</v>
      </c>
      <c r="E22" s="6">
        <f t="shared" si="0"/>
        <v>100.00000024572586</v>
      </c>
    </row>
    <row r="23" spans="1:9">
      <c r="A23" s="20">
        <v>31000000</v>
      </c>
      <c r="B23" s="5" t="s">
        <v>59</v>
      </c>
      <c r="C23" s="6">
        <f>C24</f>
        <v>32556.605</v>
      </c>
      <c r="D23" s="6">
        <f>D24</f>
        <v>32556.605080000001</v>
      </c>
      <c r="E23" s="6">
        <f t="shared" si="0"/>
        <v>100.00000024572586</v>
      </c>
    </row>
    <row r="24" spans="1:9" ht="30">
      <c r="A24" s="20">
        <v>31030000</v>
      </c>
      <c r="B24" s="5" t="s">
        <v>60</v>
      </c>
      <c r="C24" s="6">
        <v>32556.605</v>
      </c>
      <c r="D24" s="6">
        <v>32556.605080000001</v>
      </c>
      <c r="E24" s="6">
        <f t="shared" si="0"/>
        <v>100.00000024572586</v>
      </c>
    </row>
    <row r="25" spans="1:9" ht="20.25">
      <c r="A25" s="30" t="s">
        <v>39</v>
      </c>
      <c r="B25" s="31"/>
      <c r="C25" s="8">
        <f>C4+C12+C22</f>
        <v>35923.205000000002</v>
      </c>
      <c r="D25" s="8">
        <f>D4+D12+D22</f>
        <v>35426.296350000004</v>
      </c>
      <c r="E25" s="8">
        <f t="shared" si="0"/>
        <v>98.616747447784803</v>
      </c>
    </row>
    <row r="26" spans="1:9" s="3" customFormat="1" ht="18.75">
      <c r="A26" s="17">
        <v>40000000</v>
      </c>
      <c r="B26" s="18" t="s">
        <v>22</v>
      </c>
      <c r="C26" s="19">
        <f>SUM(C27:C29)</f>
        <v>578296.103</v>
      </c>
      <c r="D26" s="19">
        <f>SUM(D27:D29)</f>
        <v>508122.10399999999</v>
      </c>
      <c r="E26" s="19">
        <f t="shared" ref="E26:E44" si="1">D26/C26*100</f>
        <v>87.865386151495471</v>
      </c>
    </row>
    <row r="27" spans="1:9" hidden="1">
      <c r="A27" s="20">
        <v>41020000</v>
      </c>
      <c r="B27" s="5" t="s">
        <v>23</v>
      </c>
      <c r="C27" s="6"/>
      <c r="D27" s="6"/>
      <c r="E27" s="6" t="e">
        <f t="shared" si="1"/>
        <v>#DIV/0!</v>
      </c>
    </row>
    <row r="28" spans="1:9">
      <c r="A28" s="20">
        <v>41030000</v>
      </c>
      <c r="B28" s="5" t="s">
        <v>24</v>
      </c>
      <c r="C28" s="7">
        <v>569102.49899999995</v>
      </c>
      <c r="D28" s="7">
        <v>499978.5</v>
      </c>
      <c r="E28" s="6">
        <f t="shared" si="1"/>
        <v>87.853857763502816</v>
      </c>
    </row>
    <row r="29" spans="1:9">
      <c r="A29" s="20">
        <v>41050000</v>
      </c>
      <c r="B29" s="5" t="s">
        <v>25</v>
      </c>
      <c r="C29" s="7">
        <v>9193.6039999999994</v>
      </c>
      <c r="D29" s="7">
        <v>8143.6040000000003</v>
      </c>
      <c r="E29" s="6">
        <f t="shared" si="1"/>
        <v>88.579016455353099</v>
      </c>
    </row>
    <row r="30" spans="1:9" s="15" customFormat="1" ht="21">
      <c r="A30" s="24" t="s">
        <v>21</v>
      </c>
      <c r="B30" s="25"/>
      <c r="C30" s="8">
        <f>C4+C12+C26+C22</f>
        <v>614219.30799999996</v>
      </c>
      <c r="D30" s="8">
        <f>D4+D12+D26+D22</f>
        <v>543548.40035000001</v>
      </c>
      <c r="E30" s="8">
        <f t="shared" si="1"/>
        <v>88.494189822831174</v>
      </c>
      <c r="I30" s="16"/>
    </row>
    <row r="31" spans="1:9" ht="18.75">
      <c r="A31" s="27" t="s">
        <v>41</v>
      </c>
      <c r="B31" s="27"/>
      <c r="C31" s="27"/>
      <c r="D31" s="27"/>
      <c r="E31" s="27"/>
    </row>
    <row r="32" spans="1:9" hidden="1">
      <c r="A32" s="4" t="s">
        <v>27</v>
      </c>
      <c r="B32" s="5" t="s">
        <v>28</v>
      </c>
      <c r="C32" s="11"/>
      <c r="D32" s="11"/>
      <c r="E32" s="6" t="e">
        <f t="shared" si="1"/>
        <v>#DIV/0!</v>
      </c>
    </row>
    <row r="33" spans="1:5">
      <c r="A33" s="4">
        <v>1000</v>
      </c>
      <c r="B33" s="5" t="s">
        <v>29</v>
      </c>
      <c r="C33" s="7">
        <v>97056.589099999997</v>
      </c>
      <c r="D33" s="7">
        <v>23637.417100000002</v>
      </c>
      <c r="E33" s="6">
        <f t="shared" si="1"/>
        <v>24.354263135752422</v>
      </c>
    </row>
    <row r="34" spans="1:5" s="14" customFormat="1">
      <c r="A34" s="12">
        <v>2000</v>
      </c>
      <c r="B34" s="13" t="s">
        <v>30</v>
      </c>
      <c r="C34" s="7">
        <v>63146.447</v>
      </c>
      <c r="D34" s="7">
        <v>39433.63321</v>
      </c>
      <c r="E34" s="7">
        <f t="shared" si="1"/>
        <v>62.4479049628873</v>
      </c>
    </row>
    <row r="35" spans="1:5" hidden="1">
      <c r="A35" s="4">
        <v>3000</v>
      </c>
      <c r="B35" s="5" t="s">
        <v>31</v>
      </c>
      <c r="C35" s="7">
        <v>70</v>
      </c>
      <c r="D35" s="7">
        <v>0</v>
      </c>
      <c r="E35" s="6"/>
    </row>
    <row r="36" spans="1:5">
      <c r="A36" s="4">
        <v>4000</v>
      </c>
      <c r="B36" s="5" t="s">
        <v>32</v>
      </c>
      <c r="C36" s="7">
        <v>520.71015999999997</v>
      </c>
      <c r="D36" s="7">
        <v>311.20015999999998</v>
      </c>
      <c r="E36" s="6">
        <f t="shared" si="1"/>
        <v>59.764564609225211</v>
      </c>
    </row>
    <row r="37" spans="1:5">
      <c r="A37" s="4">
        <v>5000</v>
      </c>
      <c r="B37" s="5" t="s">
        <v>33</v>
      </c>
      <c r="C37" s="7">
        <v>750</v>
      </c>
      <c r="D37" s="7">
        <v>0</v>
      </c>
      <c r="E37" s="6"/>
    </row>
    <row r="38" spans="1:5" hidden="1">
      <c r="A38" s="4">
        <v>6000</v>
      </c>
      <c r="B38" s="5" t="s">
        <v>34</v>
      </c>
      <c r="C38" s="7">
        <v>0</v>
      </c>
      <c r="D38" s="7">
        <v>0</v>
      </c>
      <c r="E38" s="6" t="e">
        <f t="shared" si="1"/>
        <v>#DIV/0!</v>
      </c>
    </row>
    <row r="39" spans="1:5">
      <c r="A39" s="4">
        <v>7000</v>
      </c>
      <c r="B39" s="5" t="s">
        <v>35</v>
      </c>
      <c r="C39" s="7">
        <v>860712.13950000005</v>
      </c>
      <c r="D39" s="7">
        <v>573381.41436000005</v>
      </c>
      <c r="E39" s="6">
        <f t="shared" si="1"/>
        <v>66.617093920980992</v>
      </c>
    </row>
    <row r="40" spans="1:5">
      <c r="A40" s="4">
        <v>8000</v>
      </c>
      <c r="B40" s="5" t="s">
        <v>36</v>
      </c>
      <c r="C40" s="7">
        <v>6944.1999299999998</v>
      </c>
      <c r="D40" s="7">
        <v>2058.7213000000002</v>
      </c>
      <c r="E40" s="6">
        <f t="shared" si="1"/>
        <v>29.646630580234461</v>
      </c>
    </row>
    <row r="41" spans="1:5">
      <c r="A41" s="4">
        <v>9000</v>
      </c>
      <c r="B41" s="5" t="s">
        <v>57</v>
      </c>
      <c r="C41" s="7">
        <v>15616.266</v>
      </c>
      <c r="D41" s="7">
        <v>12670.134050000001</v>
      </c>
      <c r="E41" s="6">
        <f t="shared" si="1"/>
        <v>81.134209996166831</v>
      </c>
    </row>
    <row r="42" spans="1:5" ht="20.25">
      <c r="A42" s="24" t="s">
        <v>4</v>
      </c>
      <c r="B42" s="25"/>
      <c r="C42" s="8">
        <f>SUM(C32:C41)</f>
        <v>1044816.3516899999</v>
      </c>
      <c r="D42" s="8">
        <f>SUM(D32:D41)</f>
        <v>651492.52017999999</v>
      </c>
      <c r="E42" s="8">
        <f t="shared" si="1"/>
        <v>62.354740058021193</v>
      </c>
    </row>
    <row r="43" spans="1:5" ht="37.5" hidden="1" customHeight="1">
      <c r="A43" s="28" t="s">
        <v>51</v>
      </c>
      <c r="B43" s="29"/>
      <c r="C43" s="8"/>
      <c r="D43" s="8"/>
      <c r="E43" s="8"/>
    </row>
    <row r="44" spans="1:5" ht="20.25">
      <c r="A44" s="24" t="s">
        <v>42</v>
      </c>
      <c r="B44" s="25"/>
      <c r="C44" s="7">
        <v>5726.38</v>
      </c>
      <c r="D44" s="7">
        <v>5726.3789999999999</v>
      </c>
      <c r="E44" s="8">
        <f t="shared" si="1"/>
        <v>99.999982536960516</v>
      </c>
    </row>
  </sheetData>
  <mergeCells count="8">
    <mergeCell ref="A44:B44"/>
    <mergeCell ref="A1:E1"/>
    <mergeCell ref="A3:E3"/>
    <mergeCell ref="A25:B25"/>
    <mergeCell ref="A30:B30"/>
    <mergeCell ref="A31:E31"/>
    <mergeCell ref="A42:B42"/>
    <mergeCell ref="A43:B4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фонд'!Область_печати</vt:lpstr>
      <vt:lpstr>'Спеціальний фонд'!Область_печати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kp-Aftanashchuk</cp:lastModifiedBy>
  <cp:lastPrinted>2020-10-08T12:29:41Z</cp:lastPrinted>
  <dcterms:created xsi:type="dcterms:W3CDTF">2019-03-21T07:18:57Z</dcterms:created>
  <dcterms:modified xsi:type="dcterms:W3CDTF">2020-11-13T11:10:23Z</dcterms:modified>
</cp:coreProperties>
</file>