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970" activeTab="0"/>
  </bookViews>
  <sheets>
    <sheet name="Додаток 3" sheetId="1" r:id="rId1"/>
  </sheets>
  <definedNames>
    <definedName name="_xlnm._FilterDatabase" localSheetId="0" hidden="1">'Додаток 3'!$A$6:$G$6</definedName>
    <definedName name="_xlnm.Print_Titles" localSheetId="0">'Додаток 3'!$3:$6</definedName>
    <definedName name="_xlnm.Print_Area" localSheetId="0">'Додаток 3'!$A$1:$G$195</definedName>
  </definedNames>
  <calcPr fullCalcOnLoad="1"/>
</workbook>
</file>

<file path=xl/sharedStrings.xml><?xml version="1.0" encoding="utf-8"?>
<sst xmlns="http://schemas.openxmlformats.org/spreadsheetml/2006/main" count="317" uniqueCount="233">
  <si>
    <t>грн</t>
  </si>
  <si>
    <t>Разом</t>
  </si>
  <si>
    <t>Херсонська обласна державна адміністрація</t>
  </si>
  <si>
    <t>Департамент фінансів Херсонської обласної державної адміністрації</t>
  </si>
  <si>
    <t>Служба у справах дітей Херсонської обласної державної адміністрації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</si>
  <si>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</si>
  <si>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</si>
  <si>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</si>
  <si>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3102</t>
  </si>
  <si>
    <t>3105</t>
  </si>
  <si>
    <t>Забезпечення обробки інформації з нарахування та виплати допомог і компенсацій</t>
  </si>
  <si>
    <t>0100000</t>
  </si>
  <si>
    <t>1000000</t>
  </si>
  <si>
    <t>1070</t>
  </si>
  <si>
    <t>1120</t>
  </si>
  <si>
    <t>5011</t>
  </si>
  <si>
    <t>5012</t>
  </si>
  <si>
    <t>5022</t>
  </si>
  <si>
    <t>5021</t>
  </si>
  <si>
    <t>Фінансова підтримка дитячо-юнацьких спортивних шкіл фізкультурно-спортивних товариств</t>
  </si>
  <si>
    <t>2010</t>
  </si>
  <si>
    <t>4060</t>
  </si>
  <si>
    <t>4070</t>
  </si>
  <si>
    <t>0150</t>
  </si>
  <si>
    <t>Проведення навчально-тренувальних зборів і змагань з олімпійських видів спорту</t>
  </si>
  <si>
    <t>5061</t>
  </si>
  <si>
    <t>Санаторно-курортна допомога населенню</t>
  </si>
  <si>
    <t>4030</t>
  </si>
  <si>
    <t>Забезпечення діяльності бібліотек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</si>
  <si>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</si>
  <si>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3121</t>
  </si>
  <si>
    <t>4010</t>
  </si>
  <si>
    <t>4020</t>
  </si>
  <si>
    <t>4040</t>
  </si>
  <si>
    <t>Фінансова підтримка кінематографії</t>
  </si>
  <si>
    <t>6084</t>
  </si>
  <si>
    <t>8311</t>
  </si>
  <si>
    <t>9770</t>
  </si>
  <si>
    <t>Інші субвенції з місцевого бюджету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</si>
  <si>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</si>
  <si>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</si>
  <si>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5032</t>
  </si>
  <si>
    <t>8340</t>
  </si>
  <si>
    <t>Природоохоронні заходи за рахунок цільових фондів</t>
  </si>
  <si>
    <t>Департамент з питань цивільного захисту та оборонної роботи Херсонської обласної державної адміністрації</t>
  </si>
  <si>
    <t>8831</t>
  </si>
  <si>
    <t>3123</t>
  </si>
  <si>
    <t>Заходи державної політики з питань сім'ї</t>
  </si>
  <si>
    <t>Показники по роках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</si>
  <si>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2</t>
    </r>
  </si>
  <si>
    <r>
      <t>Код ТПКВКМБ /
ТКВКБМС</t>
    </r>
    <r>
      <rPr>
        <vertAlign val="superscript"/>
        <sz val="8"/>
        <rFont val="Times New Roman"/>
        <family val="1"/>
      </rPr>
      <t>4</t>
    </r>
  </si>
  <si>
    <t>0200000</t>
  </si>
  <si>
    <t>0600000</t>
  </si>
  <si>
    <t>0700000</t>
  </si>
  <si>
    <t>0800000</t>
  </si>
  <si>
    <t>0900000</t>
  </si>
  <si>
    <t>1200000</t>
  </si>
  <si>
    <t>2400000</t>
  </si>
  <si>
    <t>3000000</t>
  </si>
  <si>
    <t>0180</t>
  </si>
  <si>
    <t>Інша діяльність у сфері державного управління</t>
  </si>
  <si>
    <t>1900000</t>
  </si>
  <si>
    <t>Забезпечення діяльності інших закладів у сфері освіти</t>
  </si>
  <si>
    <t>Інші програми та заходи у сфері освіти</t>
  </si>
  <si>
    <t>Виконання інвестиційних проектів в рамках здійснення заходів щодо соціально-економічного розвитку окремих територій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</si>
  <si>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</si>
  <si>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</si>
  <si>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</si>
  <si>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</si>
  <si>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Програми і централізовані заходи профілактики ВІЛ-інфекції/СНІДу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</si>
  <si>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</si>
  <si>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</si>
  <si>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3192</t>
  </si>
  <si>
    <t>3200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</si>
  <si>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</si>
  <si>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</si>
  <si>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</si>
  <si>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</si>
  <si>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Інші заходи у сфері автотранспорту</t>
  </si>
  <si>
    <t>Утримання та розвиток місцевих аеропортів</t>
  </si>
  <si>
    <t>Інші заходи, пов'язані з економічною діяльністю</t>
  </si>
  <si>
    <t>Інші заходи у сфері засобів масової інформації</t>
  </si>
  <si>
    <t>8821</t>
  </si>
  <si>
    <t>7361</t>
  </si>
  <si>
    <t>7363</t>
  </si>
  <si>
    <t>7441</t>
  </si>
  <si>
    <t>7461</t>
  </si>
  <si>
    <t>7462</t>
  </si>
  <si>
    <t>7367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</si>
  <si>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</si>
  <si>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</si>
  <si>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державного бюджету</t>
  </si>
  <si>
    <t xml:space="preserve">Директор </t>
  </si>
  <si>
    <t>Департаменту фінансів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</si>
  <si>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</si>
  <si>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</si>
  <si>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</si>
  <si>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</si>
  <si>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</si>
  <si>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</si>
  <si>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Проведення належної медико-соціальної експертизи (МСЕК)</t>
  </si>
  <si>
    <t>Надання реабілітаційних послуг особам з інвалідністю та дітям з інвалідністю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</si>
  <si>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</si>
  <si>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</si>
  <si>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</si>
  <si>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</si>
  <si>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</si>
  <si>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</si>
  <si>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</si>
  <si>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8841</t>
  </si>
  <si>
    <t>7325</t>
  </si>
  <si>
    <t>9740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</si>
  <si>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</si>
  <si>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пільгових кредитів для здобуття професійно-технічної та вищої освіти</t>
  </si>
  <si>
    <t>Реалізація проектів в рамках Надзвичайної кредитної програми для відновлення України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</si>
  <si>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</si>
  <si>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</si>
  <si>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</si>
  <si>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Фінансова підтримка театрів</t>
  </si>
  <si>
    <t>Забезпечення діяльності музеїв i виставок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</si>
  <si>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</si>
  <si>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</si>
  <si>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школами вищої спортивної майстерності</t>
  </si>
  <si>
    <t>Будівництво споруд, установ та закладів фізичної культури і спорту</t>
  </si>
  <si>
    <t>Будівництво інших об'єктів комунальної власності</t>
  </si>
  <si>
    <t>Надання довгострокових кредитів індивідуальним забудовникам житла на селі</t>
  </si>
  <si>
    <t>Охорона та раціональне використання природних ресурсів</t>
  </si>
  <si>
    <t>Надання довгострокових кредитів громадянам на будівництво/реконструкцію/придбання житла</t>
  </si>
  <si>
    <t>Реалізація програм і заходів в галузі туризму та курортів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</si>
  <si>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</si>
  <si>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</si>
  <si>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природоохоронних заходів</t>
  </si>
  <si>
    <t>7463</t>
  </si>
  <si>
    <t>Інформаційно-методичне та просвітницьке забезпечення в галузі охорони здоров'я</t>
  </si>
  <si>
    <t>Утримання та розвиток автомобільних доріг та дорожньої інфраструктури за рахунок трансфертів з інших місцевих бюджетів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</si>
  <si>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</si>
  <si>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</si>
  <si>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спеціалізованими закладами загальної середньої освіти</t>
  </si>
  <si>
    <t>7322</t>
  </si>
  <si>
    <t>Будівництво медичних установ та закладів</t>
  </si>
  <si>
    <t>Будівництво освітніх установ та закладів</t>
  </si>
  <si>
    <t>Департамент інфраструктури Херсонської обласної державної адміністрації</t>
  </si>
  <si>
    <t>0191</t>
  </si>
  <si>
    <t>Проведення місцевих виборів</t>
  </si>
  <si>
    <t>Херсонська обласна рада (Виконавчий апарат)</t>
  </si>
  <si>
    <t>Управління освіти і науки Херсонської обласної державної адміністрації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</si>
  <si>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</si>
  <si>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1180</t>
  </si>
  <si>
    <t>Виконання заходів в рамках реалізації програми "Спроможна школа для кращих результатів"</t>
  </si>
  <si>
    <t>8110</t>
  </si>
  <si>
    <t>Департамент здоров'я Херсонської обласної державної адміністрації</t>
  </si>
  <si>
    <t>Департамент соціального розвитку Херсонської обласної державної адміністрації</t>
  </si>
  <si>
    <t>Департамент реалізації гуманітарної політики Херсонської обласної державної адміністрації</t>
  </si>
  <si>
    <t>3133</t>
  </si>
  <si>
    <t>Інші заходи та заклади молодіжної політики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</si>
  <si>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</si>
  <si>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</si>
  <si>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Будівництво установ та закладів культури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</si>
  <si>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</si>
  <si>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</si>
  <si>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>Департамент розвитку територій Херсонської обласної державної адміністрації</t>
  </si>
  <si>
    <t>8240</t>
  </si>
  <si>
    <t>Заходи та роботи з територіальної оборони</t>
  </si>
  <si>
    <t>Інші заходи у сфері сільського господарства</t>
  </si>
  <si>
    <t>Реалізація програм в галузі рибного господарства</t>
  </si>
  <si>
    <t>8861</t>
  </si>
  <si>
    <t>Надання бюджетних позичок суб'єктам господарювання</t>
  </si>
  <si>
    <t>Департамент розвитку сільського господарства та зрошення Херсонської обласної державної адміністрації</t>
  </si>
  <si>
    <t>Департамент захисту довкілля та природних ресурсів Херсонської обласної державної адміністрації</t>
  </si>
  <si>
    <t>2020 рік (уточнений план)</t>
  </si>
  <si>
    <t xml:space="preserve">2021 рік (уточнений план) </t>
  </si>
  <si>
    <t>проект 2022 року</t>
  </si>
  <si>
    <t>відсоток росту до                2021 року</t>
  </si>
  <si>
    <t xml:space="preserve">Інші заходи у сфері сільського господарства </t>
  </si>
  <si>
    <t>1021</t>
  </si>
  <si>
    <t>1022</t>
  </si>
  <si>
    <t>1023</t>
  </si>
  <si>
    <t>1025</t>
  </si>
  <si>
    <t>Надання загальної середньої освіти закладами загальної середньої освіти</t>
  </si>
  <si>
    <t>1031</t>
  </si>
  <si>
    <t>1032</t>
  </si>
  <si>
    <t>1033</t>
  </si>
  <si>
    <t>1035</t>
  </si>
  <si>
    <t>1046</t>
  </si>
  <si>
    <t>Централізовані заходи у сфері освіти</t>
  </si>
  <si>
    <t>1061</t>
  </si>
  <si>
    <t>1062</t>
  </si>
  <si>
    <t>1063</t>
  </si>
  <si>
    <t>1065</t>
  </si>
  <si>
    <t>1091</t>
  </si>
  <si>
    <t>1092</t>
  </si>
  <si>
    <t>1094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</si>
  <si>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</si>
  <si>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</si>
  <si>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</si>
  <si>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1101</t>
  </si>
  <si>
    <t>1102</t>
  </si>
  <si>
    <t>Підготовка кадрів закладами фахової передвищої освіти за рахунок коштів місцевого бюджету</t>
  </si>
  <si>
    <t>Підготовка кадрів закладами фахової передвищої освіти за рахунок освітньої субвенції</t>
  </si>
  <si>
    <t>1130</t>
  </si>
  <si>
    <t>Методичне забезпечення діяльності закладів освіти</t>
  </si>
  <si>
    <t>1141</t>
  </si>
  <si>
    <t>1142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</si>
  <si>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</si>
  <si>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</si>
  <si>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</si>
  <si>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</si>
  <si>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</si>
  <si>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</si>
  <si>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1100000</t>
  </si>
  <si>
    <t xml:space="preserve">Будівництво об'єктів житлово-комунального господарства </t>
  </si>
  <si>
    <t>Будівництво споруд, установ та закладів фізичної культури і спорту</t>
  </si>
  <si>
    <t>Проектування, реставрація та охорона пам'яток архітектури</t>
  </si>
  <si>
    <t>Інші заходи громадського порядку та безпеки</t>
  </si>
  <si>
    <t>Заходи із запобігання поширенню інфекційних захворювань за рахунок коштів резервного фонду місцевого бюджету</t>
  </si>
  <si>
    <t>Інші заходи за рахунок коштів резервного фонду місцевого бюджету</t>
  </si>
  <si>
    <t>8420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</si>
  <si>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</si>
  <si>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Резервний фонд місцевого бюджету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</si>
  <si>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</si>
  <si>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</si>
  <si>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</si>
  <si>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 xml:space="preserve">Наталія ВІТРЕНКО </t>
  </si>
  <si>
    <r>
      <t xml:space="preserve">Управління фізичної культури, молоді та спорту Херсонської обласної державної адміністрації </t>
    </r>
    <r>
      <rPr>
        <b/>
        <sz val="11"/>
        <color indexed="10"/>
        <rFont val="Times New Roman"/>
        <family val="1"/>
      </rPr>
      <t>*</t>
    </r>
  </si>
  <si>
    <t>1041</t>
  </si>
  <si>
    <t>1043</t>
  </si>
  <si>
    <t>1104</t>
  </si>
  <si>
    <t>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</si>
  <si>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</si>
  <si>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</si>
  <si>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 xml:space="preserve">ПОРІВНЯЛЬНА ТАБЛИЦЯ 
витрат обласного бюджету за попередній, поточний, наступний бюджетні періоди в розрізі класифікації видатків та кредитування бюджету 
(без урахування міжбюджетних трансфертів з державного бюджету, що розподіляються між місцевими бюджетами) 
</t>
  </si>
  <si>
    <t>&gt;200</t>
  </si>
  <si>
    <t>* у 2020 році управління було у складі Департаменту реалізації гуманітарної політики Херсонської обласної державної адміністрації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</si>
</sst>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#,##0.0"/>
    <numFmt numFmtId="206" formatCode="#,##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"/>
    <numFmt numFmtId="212" formatCode="_-* #,##0\ _г_р_н_._-;\-* #,##0\ _г_р_н_._-;_-* &quot;-&quot;??\ _г_р_н_._-;_-@_-"/>
    <numFmt numFmtId="213" formatCode="_-* #,##0.0\ _г_р_н_._-;\-* #,##0.0\ _г_р_н_._-;_-* &quot;-&quot;??\ _г_р_н_._-;_-@_-"/>
    <numFmt numFmtId="214" formatCode="_-* #,##0.0\ _г_р_н_._-;\-* #,##0.0\ _г_р_н_._-;_-* &quot;-&quot;?\ _г_р_н_._-;_-@_-"/>
    <numFmt numFmtId="215" formatCode="_-* #,##0\ _г_р_н_._-;\-* #,##0\ _г_р_н_._-;_-* &quot;-&quot;?\ _г_р_н_._-;_-@_-"/>
    <numFmt numFmtId="216" formatCode="[$-422]d\ mmmm\ yyyy&quot; р.&quot;"/>
    <numFmt numFmtId="217" formatCode="#,##0.00_ ;\-#,##0.00\ "/>
    <numFmt numFmtId="218" formatCode="#,##0.0000"/>
    <numFmt numFmtId="219" formatCode="&quot;Так&quot;;&quot;Так&quot;;&quot;Ні&quot;"/>
    <numFmt numFmtId="220" formatCode="&quot;True&quot;;&quot;True&quot;;&quot;False&quot;"/>
    <numFmt numFmtId="221" formatCode="&quot;Увімк&quot;;&quot;Увімк&quot;;&quot;Вимк&quot;"/>
    <numFmt numFmtId="222" formatCode="[$¥€-2]\ ###,000_);[Red]\([$€-2]\ ###,000\)"/>
    <numFmt numFmtId="223" formatCode="_-* #,##0.00\ _р_._-;\-* #,##0.00\ _р_._-;_-* &quot;-&quot;??\ _р_._-;_-@_-"/>
  </numFmts>
  <fonts count="56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name val="Helv"/>
      <family val="0"/>
    </font>
    <font>
      <sz val="14"/>
      <name val="Times New Roman"/>
      <family val="1"/>
    </font>
    <font>
      <sz val="11"/>
      <name val="Times New Roman CYR"/>
      <family val="0"/>
    </font>
    <font>
      <sz val="10"/>
      <name val="Arial"/>
      <family val="2"/>
    </font>
    <font>
      <sz val="12"/>
      <name val="UkrainianPragmatica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26" borderId="1" applyNumberFormat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 vertical="top"/>
      <protection/>
    </xf>
    <xf numFmtId="0" fontId="14" fillId="0" borderId="7" applyNumberFormat="0" applyFill="0" applyAlignment="0" applyProtection="0"/>
    <xf numFmtId="0" fontId="47" fillId="0" borderId="8" applyNumberFormat="0" applyFill="0" applyAlignment="0" applyProtection="0"/>
    <xf numFmtId="0" fontId="15" fillId="30" borderId="9" applyNumberFormat="0" applyAlignment="0" applyProtection="0"/>
    <xf numFmtId="0" fontId="48" fillId="31" borderId="10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17" fillId="35" borderId="0" applyNumberFormat="0" applyBorder="0" applyAlignment="0" applyProtection="0"/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223" fontId="24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4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4" fontId="4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205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05" fontId="1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6" fontId="3" fillId="0" borderId="0" xfId="0" applyNumberFormat="1" applyFont="1" applyFill="1" applyAlignment="1">
      <alignment vertical="center"/>
    </xf>
    <xf numFmtId="205" fontId="4" fillId="0" borderId="13" xfId="0" applyNumberFormat="1" applyFont="1" applyFill="1" applyBorder="1" applyAlignment="1">
      <alignment horizontal="center" vertical="center"/>
    </xf>
    <xf numFmtId="205" fontId="3" fillId="0" borderId="13" xfId="0" applyNumberFormat="1" applyFont="1" applyFill="1" applyBorder="1" applyAlignment="1">
      <alignment horizontal="center" vertical="center"/>
    </xf>
    <xf numFmtId="205" fontId="3" fillId="0" borderId="15" xfId="0" applyNumberFormat="1" applyFont="1" applyFill="1" applyBorder="1" applyAlignment="1">
      <alignment horizontal="center" vertical="center"/>
    </xf>
    <xf numFmtId="205" fontId="3" fillId="0" borderId="13" xfId="0" applyNumberFormat="1" applyFont="1" applyFill="1" applyBorder="1" applyAlignment="1">
      <alignment horizontal="center" vertical="center" wrapText="1"/>
    </xf>
    <xf numFmtId="205" fontId="4" fillId="0" borderId="13" xfId="0" applyNumberFormat="1" applyFont="1" applyFill="1" applyBorder="1" applyAlignment="1">
      <alignment horizontal="center" vertical="center" wrapText="1"/>
    </xf>
    <xf numFmtId="205" fontId="3" fillId="0" borderId="13" xfId="108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204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04" fontId="4" fillId="0" borderId="13" xfId="0" applyNumberFormat="1" applyFont="1" applyFill="1" applyBorder="1" applyAlignment="1">
      <alignment horizontal="left" vertical="center" wrapText="1"/>
    </xf>
    <xf numFmtId="0" fontId="3" fillId="0" borderId="13" xfId="95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204" fontId="3" fillId="0" borderId="13" xfId="0" applyNumberFormat="1" applyFont="1" applyFill="1" applyBorder="1" applyAlignment="1">
      <alignment vertical="center" wrapText="1"/>
    </xf>
    <xf numFmtId="204" fontId="3" fillId="0" borderId="15" xfId="0" applyNumberFormat="1" applyFont="1" applyFill="1" applyBorder="1" applyAlignment="1">
      <alignment horizontal="left" vertical="center" wrapText="1"/>
    </xf>
    <xf numFmtId="4" fontId="22" fillId="0" borderId="13" xfId="87" applyNumberFormat="1" applyFont="1" applyFill="1" applyBorder="1" applyAlignment="1" applyProtection="1">
      <alignment horizontal="center" vertical="center" wrapText="1"/>
      <protection/>
    </xf>
    <xf numFmtId="205" fontId="3" fillId="0" borderId="0" xfId="0" applyNumberFormat="1" applyFont="1" applyFill="1" applyAlignment="1">
      <alignment horizontal="center" vertical="center" wrapText="1"/>
    </xf>
    <xf numFmtId="205" fontId="3" fillId="37" borderId="13" xfId="0" applyNumberFormat="1" applyFont="1" applyFill="1" applyBorder="1" applyAlignment="1">
      <alignment horizontal="center" vertical="center"/>
    </xf>
    <xf numFmtId="205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04" fontId="25" fillId="0" borderId="13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205" fontId="25" fillId="0" borderId="0" xfId="0" applyNumberFormat="1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205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05" fontId="4" fillId="0" borderId="0" xfId="0" applyNumberFormat="1" applyFont="1" applyFill="1" applyBorder="1" applyAlignment="1">
      <alignment horizontal="center" vertical="center"/>
    </xf>
    <xf numFmtId="205" fontId="3" fillId="38" borderId="0" xfId="0" applyNumberFormat="1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 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21" xfId="64"/>
    <cellStyle name="Звичайний 22" xfId="65"/>
    <cellStyle name="Звичайний 23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 2" xfId="75"/>
    <cellStyle name="Итог" xfId="76"/>
    <cellStyle name="Контрольна клітинка 2" xfId="77"/>
    <cellStyle name="Контрольная ячейка" xfId="78"/>
    <cellStyle name="Назва 2" xfId="79"/>
    <cellStyle name="Название" xfId="80"/>
    <cellStyle name="Нейтральный" xfId="81"/>
    <cellStyle name="Обычный 10" xfId="82"/>
    <cellStyle name="Обычный 11" xfId="83"/>
    <cellStyle name="Обычный 2" xfId="84"/>
    <cellStyle name="Обычный 2 2" xfId="85"/>
    <cellStyle name="Обычный 2_Додаток рада 2" xfId="86"/>
    <cellStyle name="Обычный 3" xfId="87"/>
    <cellStyle name="Обычный 4" xfId="88"/>
    <cellStyle name="Обычный 5" xfId="89"/>
    <cellStyle name="Обычный 6" xfId="90"/>
    <cellStyle name="Обычный 6 2" xfId="91"/>
    <cellStyle name="Обычный 7" xfId="92"/>
    <cellStyle name="Обычный 8" xfId="93"/>
    <cellStyle name="Обычный 9" xfId="94"/>
    <cellStyle name="Обычный_Додатки к Решению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Середній" xfId="102"/>
    <cellStyle name="Стиль 1" xfId="103"/>
    <cellStyle name="Текст попередження 2" xfId="104"/>
    <cellStyle name="Текст предупреждения" xfId="105"/>
    <cellStyle name="Тысячи [0]_Розподіл (2)" xfId="106"/>
    <cellStyle name="Тысячи_бюджет 1998 по клас.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SheetLayoutView="100" zoomScalePageLayoutView="0" workbookViewId="0" topLeftCell="A1">
      <pane xSplit="2" ySplit="6" topLeftCell="C18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96" sqref="D196:F197"/>
    </sheetView>
  </sheetViews>
  <sheetFormatPr defaultColWidth="9.00390625" defaultRowHeight="12.75"/>
  <cols>
    <col min="1" max="1" width="10.875" style="18" customWidth="1"/>
    <col min="2" max="2" width="9.25390625" style="18" bestFit="1" customWidth="1"/>
    <col min="3" max="3" width="104.125" style="37" customWidth="1"/>
    <col min="4" max="4" width="17.25390625" style="18" customWidth="1"/>
    <col min="5" max="5" width="17.625" style="18" customWidth="1"/>
    <col min="6" max="6" width="17.125" style="18" customWidth="1"/>
    <col min="7" max="7" width="12.25390625" style="18" customWidth="1"/>
    <col min="8" max="16384" width="9.125" style="2" customWidth="1"/>
  </cols>
  <sheetData>
    <row r="1" spans="1:7" ht="90.75" customHeight="1">
      <c r="A1" s="66" t="s">
        <v>230</v>
      </c>
      <c r="B1" s="66"/>
      <c r="C1" s="66"/>
      <c r="D1" s="66"/>
      <c r="E1" s="66"/>
      <c r="F1" s="66"/>
      <c r="G1" s="66"/>
    </row>
    <row r="2" spans="3:7" ht="15">
      <c r="C2" s="19"/>
      <c r="D2" s="19"/>
      <c r="E2" s="19"/>
      <c r="F2" s="21"/>
      <c r="G2" s="21" t="s">
        <v>0</v>
      </c>
    </row>
    <row r="3" spans="1:7" ht="20.25" customHeight="1">
      <c r="A3" s="68" t="s">
        <v>49</v>
      </c>
      <c r="B3" s="68" t="s">
        <v>50</v>
      </c>
      <c r="C3" s="67" t="s">
        <v>5</v>
      </c>
      <c r="D3" s="67" t="s">
        <v>48</v>
      </c>
      <c r="E3" s="67"/>
      <c r="F3" s="67"/>
      <c r="G3" s="67"/>
    </row>
    <row r="4" spans="1:7" ht="12.75" customHeight="1">
      <c r="A4" s="68"/>
      <c r="B4" s="68"/>
      <c r="C4" s="67"/>
      <c r="D4" s="67" t="s">
        <v>169</v>
      </c>
      <c r="E4" s="67" t="s">
        <v>170</v>
      </c>
      <c r="F4" s="67" t="s">
        <v>171</v>
      </c>
      <c r="G4" s="67" t="s">
        <v>172</v>
      </c>
    </row>
    <row r="5" spans="1:7" ht="12.75" customHeight="1">
      <c r="A5" s="68"/>
      <c r="B5" s="68"/>
      <c r="C5" s="67"/>
      <c r="D5" s="67"/>
      <c r="E5" s="67"/>
      <c r="F5" s="67"/>
      <c r="G5" s="67"/>
    </row>
    <row r="6" spans="1:7" ht="62.25" customHeight="1">
      <c r="A6" s="68"/>
      <c r="B6" s="68"/>
      <c r="C6" s="67"/>
      <c r="D6" s="67"/>
      <c r="E6" s="67"/>
      <c r="F6" s="67"/>
      <c r="G6" s="67"/>
    </row>
    <row r="7" spans="1:7" s="1" customFormat="1" ht="15">
      <c r="A7" s="5" t="s">
        <v>11</v>
      </c>
      <c r="B7" s="5"/>
      <c r="C7" s="20" t="s">
        <v>144</v>
      </c>
      <c r="D7" s="35">
        <f>SUM(D8:D10)</f>
        <v>29418633</v>
      </c>
      <c r="E7" s="35">
        <f>SUM(E8:E10)</f>
        <v>30466784</v>
      </c>
      <c r="F7" s="35">
        <f>SUM(F8:F11)</f>
        <v>34370200</v>
      </c>
      <c r="G7" s="31">
        <f aca="true" t="shared" si="0" ref="G7:G12">F7/E7*100</f>
        <v>112.81203818558598</v>
      </c>
    </row>
    <row r="8" spans="1:7" s="1" customFormat="1" ht="30">
      <c r="A8" s="4"/>
      <c r="B8" s="4" t="s">
        <v>23</v>
      </c>
      <c r="C8" s="47" t="s">
        <v>112</v>
      </c>
      <c r="D8" s="32">
        <v>24697200</v>
      </c>
      <c r="E8" s="32">
        <v>27582600</v>
      </c>
      <c r="F8" s="32">
        <v>30692200</v>
      </c>
      <c r="G8" s="32">
        <f t="shared" si="0"/>
        <v>111.27377404595651</v>
      </c>
    </row>
    <row r="9" spans="1:7" s="1" customFormat="1" ht="15">
      <c r="A9" s="4"/>
      <c r="B9" s="4" t="s">
        <v>59</v>
      </c>
      <c r="C9" s="47" t="s">
        <v>60</v>
      </c>
      <c r="D9" s="32"/>
      <c r="E9" s="32">
        <v>2884184</v>
      </c>
      <c r="F9" s="32">
        <v>3198000</v>
      </c>
      <c r="G9" s="32">
        <f t="shared" si="0"/>
        <v>110.88058182140945</v>
      </c>
    </row>
    <row r="10" spans="1:7" s="1" customFormat="1" ht="15">
      <c r="A10" s="4"/>
      <c r="B10" s="4" t="s">
        <v>142</v>
      </c>
      <c r="C10" s="40" t="s">
        <v>143</v>
      </c>
      <c r="D10" s="32">
        <v>4721433</v>
      </c>
      <c r="E10" s="32"/>
      <c r="F10" s="32"/>
      <c r="G10" s="32" t="e">
        <f t="shared" si="0"/>
        <v>#DIV/0!</v>
      </c>
    </row>
    <row r="11" spans="1:7" s="1" customFormat="1" ht="15">
      <c r="A11" s="4"/>
      <c r="B11" s="4" t="s">
        <v>216</v>
      </c>
      <c r="C11" s="40" t="s">
        <v>81</v>
      </c>
      <c r="D11" s="32"/>
      <c r="E11" s="32"/>
      <c r="F11" s="32">
        <v>480000</v>
      </c>
      <c r="G11" s="32" t="e">
        <f t="shared" si="0"/>
        <v>#DIV/0!</v>
      </c>
    </row>
    <row r="12" spans="1:7" s="1" customFormat="1" ht="15">
      <c r="A12" s="5" t="s">
        <v>51</v>
      </c>
      <c r="B12" s="5"/>
      <c r="C12" s="42" t="s">
        <v>2</v>
      </c>
      <c r="D12" s="31">
        <f>SUM(D13:D18)</f>
        <v>10414229.49</v>
      </c>
      <c r="E12" s="31">
        <f>SUM(E13:E18)</f>
        <v>5713470</v>
      </c>
      <c r="F12" s="31">
        <f>SUM(F13:F18)</f>
        <v>3175200</v>
      </c>
      <c r="G12" s="31">
        <f t="shared" si="0"/>
        <v>55.5739331789613</v>
      </c>
    </row>
    <row r="13" spans="1:7" s="1" customFormat="1" ht="15">
      <c r="A13" s="13"/>
      <c r="B13" s="4" t="s">
        <v>59</v>
      </c>
      <c r="C13" s="47" t="s">
        <v>60</v>
      </c>
      <c r="D13" s="32">
        <v>2102855</v>
      </c>
      <c r="E13" s="32">
        <v>2206200</v>
      </c>
      <c r="F13" s="32">
        <v>2385200</v>
      </c>
      <c r="G13" s="32">
        <f aca="true" t="shared" si="1" ref="G13:G18">F13/E13*100</f>
        <v>108.11349832290817</v>
      </c>
    </row>
    <row r="14" spans="1:7" s="1" customFormat="1" ht="15">
      <c r="A14" s="13"/>
      <c r="B14" s="3">
        <v>8420</v>
      </c>
      <c r="C14" s="47" t="s">
        <v>81</v>
      </c>
      <c r="D14" s="32">
        <v>1687500</v>
      </c>
      <c r="E14" s="32">
        <v>1200000</v>
      </c>
      <c r="F14" s="32">
        <v>720000</v>
      </c>
      <c r="G14" s="32">
        <f t="shared" si="1"/>
        <v>60</v>
      </c>
    </row>
    <row r="15" spans="1:7" s="1" customFormat="1" ht="15">
      <c r="A15" s="13"/>
      <c r="B15" s="16">
        <v>7622</v>
      </c>
      <c r="C15" s="40" t="s">
        <v>128</v>
      </c>
      <c r="D15" s="34">
        <v>601000</v>
      </c>
      <c r="E15" s="34">
        <v>570000</v>
      </c>
      <c r="F15" s="34"/>
      <c r="G15" s="32">
        <f t="shared" si="1"/>
        <v>0</v>
      </c>
    </row>
    <row r="16" spans="1:7" s="1" customFormat="1" ht="15">
      <c r="A16" s="13"/>
      <c r="B16" s="16">
        <v>7140</v>
      </c>
      <c r="C16" s="40" t="s">
        <v>173</v>
      </c>
      <c r="D16" s="34"/>
      <c r="E16" s="34">
        <v>408000</v>
      </c>
      <c r="F16" s="34">
        <v>70000</v>
      </c>
      <c r="G16" s="32">
        <f t="shared" si="1"/>
        <v>17.15686274509804</v>
      </c>
    </row>
    <row r="17" spans="1:7" s="1" customFormat="1" ht="15">
      <c r="A17" s="13"/>
      <c r="B17" s="16">
        <v>7693</v>
      </c>
      <c r="C17" s="40" t="s">
        <v>80</v>
      </c>
      <c r="D17" s="36">
        <v>1060000</v>
      </c>
      <c r="E17" s="36">
        <v>1329270</v>
      </c>
      <c r="F17" s="36"/>
      <c r="G17" s="32">
        <f t="shared" si="1"/>
        <v>0</v>
      </c>
    </row>
    <row r="18" spans="1:7" s="1" customFormat="1" ht="15">
      <c r="A18" s="13"/>
      <c r="B18" s="6" t="s">
        <v>42</v>
      </c>
      <c r="C18" s="40" t="s">
        <v>43</v>
      </c>
      <c r="D18" s="34">
        <v>4962874.49</v>
      </c>
      <c r="E18" s="32"/>
      <c r="F18" s="32"/>
      <c r="G18" s="32" t="e">
        <f t="shared" si="1"/>
        <v>#DIV/0!</v>
      </c>
    </row>
    <row r="19" spans="1:8" s="1" customFormat="1" ht="15">
      <c r="A19" s="14" t="s">
        <v>52</v>
      </c>
      <c r="B19" s="5"/>
      <c r="C19" s="42" t="s">
        <v>145</v>
      </c>
      <c r="D19" s="31">
        <f>SUM(D20:D57)</f>
        <v>782576138.99</v>
      </c>
      <c r="E19" s="31">
        <f>SUM(E20:E57)</f>
        <v>791594795.8000001</v>
      </c>
      <c r="F19" s="31">
        <f>SUM(F20:F57)</f>
        <v>767757663</v>
      </c>
      <c r="G19" s="31">
        <f>F19/E19*100</f>
        <v>96.98872037480871</v>
      </c>
      <c r="H19" s="50"/>
    </row>
    <row r="20" spans="1:8" s="63" customFormat="1" ht="15">
      <c r="A20" s="14"/>
      <c r="B20" s="15" t="s">
        <v>174</v>
      </c>
      <c r="C20" s="39" t="s">
        <v>178</v>
      </c>
      <c r="D20" s="32">
        <v>47732839.64</v>
      </c>
      <c r="E20" s="32">
        <v>52217168</v>
      </c>
      <c r="F20" s="32">
        <v>64054266</v>
      </c>
      <c r="G20" s="32">
        <f aca="true" t="shared" si="2" ref="G20:G56">F20/E20*100</f>
        <v>122.66897737541032</v>
      </c>
      <c r="H20" s="62"/>
    </row>
    <row r="21" spans="1:8" s="63" customFormat="1" ht="30">
      <c r="A21" s="14"/>
      <c r="B21" s="15" t="s">
        <v>175</v>
      </c>
      <c r="C21" s="39" t="s">
        <v>146</v>
      </c>
      <c r="D21" s="32">
        <v>31297123.65</v>
      </c>
      <c r="E21" s="32">
        <v>36052036</v>
      </c>
      <c r="F21" s="32">
        <v>41930411</v>
      </c>
      <c r="G21" s="32">
        <f t="shared" si="2"/>
        <v>116.30525110981249</v>
      </c>
      <c r="H21" s="62"/>
    </row>
    <row r="22" spans="1:8" s="63" customFormat="1" ht="15">
      <c r="A22" s="14"/>
      <c r="B22" s="15" t="s">
        <v>176</v>
      </c>
      <c r="C22" s="39" t="s">
        <v>137</v>
      </c>
      <c r="D22" s="32">
        <v>27933525.650000002</v>
      </c>
      <c r="E22" s="32">
        <v>33995240</v>
      </c>
      <c r="F22" s="32">
        <v>29536980</v>
      </c>
      <c r="G22" s="32">
        <f t="shared" si="2"/>
        <v>86.88563457707609</v>
      </c>
      <c r="H22" s="62"/>
    </row>
    <row r="23" spans="1:8" s="63" customFormat="1" ht="30">
      <c r="A23" s="14"/>
      <c r="B23" s="15" t="s">
        <v>177</v>
      </c>
      <c r="C23" s="39" t="s">
        <v>135</v>
      </c>
      <c r="D23" s="32">
        <v>9014701</v>
      </c>
      <c r="E23" s="32">
        <v>9836883</v>
      </c>
      <c r="F23" s="32">
        <v>12388227</v>
      </c>
      <c r="G23" s="32">
        <f t="shared" si="2"/>
        <v>125.93650854645723</v>
      </c>
      <c r="H23" s="62"/>
    </row>
    <row r="24" spans="1:7" s="64" customFormat="1" ht="15">
      <c r="A24" s="14"/>
      <c r="B24" s="15" t="s">
        <v>179</v>
      </c>
      <c r="C24" s="39" t="s">
        <v>178</v>
      </c>
      <c r="D24" s="32">
        <v>36483583</v>
      </c>
      <c r="E24" s="32">
        <v>40750048</v>
      </c>
      <c r="F24" s="32">
        <v>40108000</v>
      </c>
      <c r="G24" s="32">
        <f t="shared" si="2"/>
        <v>98.42442394178285</v>
      </c>
    </row>
    <row r="25" spans="1:7" s="64" customFormat="1" ht="30">
      <c r="A25" s="14"/>
      <c r="B25" s="15" t="s">
        <v>180</v>
      </c>
      <c r="C25" s="39" t="s">
        <v>146</v>
      </c>
      <c r="D25" s="32">
        <v>46191196</v>
      </c>
      <c r="E25" s="32">
        <v>53266801</v>
      </c>
      <c r="F25" s="32">
        <v>50353924</v>
      </c>
      <c r="G25" s="32">
        <f t="shared" si="2"/>
        <v>94.53153381596915</v>
      </c>
    </row>
    <row r="26" spans="1:7" s="64" customFormat="1" ht="15">
      <c r="A26" s="14"/>
      <c r="B26" s="15" t="s">
        <v>181</v>
      </c>
      <c r="C26" s="39" t="s">
        <v>137</v>
      </c>
      <c r="D26" s="32">
        <v>25070450.1</v>
      </c>
      <c r="E26" s="32">
        <v>30322652</v>
      </c>
      <c r="F26" s="32">
        <v>21920218</v>
      </c>
      <c r="G26" s="32">
        <f t="shared" si="2"/>
        <v>72.28991052629566</v>
      </c>
    </row>
    <row r="27" spans="1:7" s="64" customFormat="1" ht="30">
      <c r="A27" s="14"/>
      <c r="B27" s="15" t="s">
        <v>182</v>
      </c>
      <c r="C27" s="39" t="s">
        <v>135</v>
      </c>
      <c r="D27" s="32">
        <v>14248800</v>
      </c>
      <c r="E27" s="32">
        <v>17699780</v>
      </c>
      <c r="F27" s="32">
        <v>16905813</v>
      </c>
      <c r="G27" s="32">
        <f t="shared" si="2"/>
        <v>95.51425497944042</v>
      </c>
    </row>
    <row r="28" spans="1:7" s="64" customFormat="1" ht="15">
      <c r="A28" s="14"/>
      <c r="B28" s="15" t="s">
        <v>224</v>
      </c>
      <c r="C28" s="39" t="s">
        <v>178</v>
      </c>
      <c r="D28" s="32">
        <v>242000</v>
      </c>
      <c r="E28" s="32"/>
      <c r="F28" s="32"/>
      <c r="G28" s="32" t="e">
        <f t="shared" si="2"/>
        <v>#DIV/0!</v>
      </c>
    </row>
    <row r="29" spans="1:7" s="64" customFormat="1" ht="15">
      <c r="A29" s="14"/>
      <c r="B29" s="15" t="s">
        <v>225</v>
      </c>
      <c r="C29" s="39" t="s">
        <v>137</v>
      </c>
      <c r="D29" s="32">
        <v>295000</v>
      </c>
      <c r="E29" s="32"/>
      <c r="F29" s="32"/>
      <c r="G29" s="32" t="e">
        <f t="shared" si="2"/>
        <v>#DIV/0!</v>
      </c>
    </row>
    <row r="30" spans="1:7" s="64" customFormat="1" ht="15">
      <c r="A30" s="15"/>
      <c r="B30" s="15" t="s">
        <v>183</v>
      </c>
      <c r="C30" s="47" t="s">
        <v>184</v>
      </c>
      <c r="D30" s="32">
        <v>53691132.4</v>
      </c>
      <c r="E30" s="32">
        <v>14668610</v>
      </c>
      <c r="F30" s="32"/>
      <c r="G30" s="32">
        <f t="shared" si="2"/>
        <v>0</v>
      </c>
    </row>
    <row r="31" spans="1:7" s="63" customFormat="1" ht="15">
      <c r="A31" s="15"/>
      <c r="B31" s="15" t="s">
        <v>185</v>
      </c>
      <c r="C31" s="47" t="s">
        <v>178</v>
      </c>
      <c r="D31" s="32">
        <v>217449</v>
      </c>
      <c r="E31" s="32">
        <v>3786761</v>
      </c>
      <c r="F31" s="32"/>
      <c r="G31" s="32">
        <f t="shared" si="2"/>
        <v>0</v>
      </c>
    </row>
    <row r="32" spans="1:7" s="64" customFormat="1" ht="30">
      <c r="A32" s="15"/>
      <c r="B32" s="15" t="s">
        <v>186</v>
      </c>
      <c r="C32" s="47" t="s">
        <v>146</v>
      </c>
      <c r="D32" s="32">
        <v>296820</v>
      </c>
      <c r="E32" s="32">
        <v>1679890</v>
      </c>
      <c r="F32" s="32"/>
      <c r="G32" s="32">
        <f t="shared" si="2"/>
        <v>0</v>
      </c>
    </row>
    <row r="33" spans="1:7" s="63" customFormat="1" ht="15">
      <c r="A33" s="15"/>
      <c r="B33" s="15" t="s">
        <v>187</v>
      </c>
      <c r="C33" s="47" t="s">
        <v>137</v>
      </c>
      <c r="D33" s="32">
        <v>156289</v>
      </c>
      <c r="E33" s="32">
        <v>456324</v>
      </c>
      <c r="F33" s="32"/>
      <c r="G33" s="32">
        <f t="shared" si="2"/>
        <v>0</v>
      </c>
    </row>
    <row r="34" spans="1:7" s="64" customFormat="1" ht="30">
      <c r="A34" s="15"/>
      <c r="B34" s="15" t="s">
        <v>188</v>
      </c>
      <c r="C34" s="47" t="s">
        <v>135</v>
      </c>
      <c r="D34" s="32">
        <v>89304</v>
      </c>
      <c r="E34" s="32">
        <v>1874311</v>
      </c>
      <c r="F34" s="32"/>
      <c r="G34" s="32">
        <f t="shared" si="2"/>
        <v>0</v>
      </c>
    </row>
    <row r="35" spans="1:7" s="64" customFormat="1" ht="15">
      <c r="A35" s="15"/>
      <c r="B35" s="15" t="s">
        <v>13</v>
      </c>
      <c r="C35" s="47" t="s">
        <v>136</v>
      </c>
      <c r="D35" s="32">
        <v>21633787.1</v>
      </c>
      <c r="E35" s="32">
        <v>25128007</v>
      </c>
      <c r="F35" s="32">
        <v>23934492</v>
      </c>
      <c r="G35" s="32">
        <f t="shared" si="2"/>
        <v>95.25025999873368</v>
      </c>
    </row>
    <row r="36" spans="1:7" s="63" customFormat="1" ht="30">
      <c r="A36" s="15"/>
      <c r="B36" s="15" t="s">
        <v>189</v>
      </c>
      <c r="C36" s="47" t="s">
        <v>192</v>
      </c>
      <c r="D36" s="32">
        <v>159025434</v>
      </c>
      <c r="E36" s="32">
        <v>186388300</v>
      </c>
      <c r="F36" s="32">
        <v>224852269</v>
      </c>
      <c r="G36" s="32">
        <f t="shared" si="2"/>
        <v>120.63647181716878</v>
      </c>
    </row>
    <row r="37" spans="1:7" s="64" customFormat="1" ht="30">
      <c r="A37" s="15"/>
      <c r="B37" s="15" t="s">
        <v>190</v>
      </c>
      <c r="C37" s="47" t="s">
        <v>193</v>
      </c>
      <c r="D37" s="32">
        <v>25282767</v>
      </c>
      <c r="E37" s="32">
        <v>24845157</v>
      </c>
      <c r="F37" s="32">
        <v>24640629</v>
      </c>
      <c r="G37" s="32">
        <f t="shared" si="2"/>
        <v>99.17678926319525</v>
      </c>
    </row>
    <row r="38" spans="1:7" s="64" customFormat="1" ht="45">
      <c r="A38" s="15"/>
      <c r="B38" s="15" t="s">
        <v>191</v>
      </c>
      <c r="C38" s="47" t="s">
        <v>194</v>
      </c>
      <c r="D38" s="32">
        <v>113089.95</v>
      </c>
      <c r="E38" s="32">
        <v>837100.45</v>
      </c>
      <c r="F38" s="32"/>
      <c r="G38" s="32">
        <f t="shared" si="2"/>
        <v>0</v>
      </c>
    </row>
    <row r="39" spans="1:7" s="63" customFormat="1" ht="15">
      <c r="A39" s="15"/>
      <c r="B39" s="15" t="s">
        <v>195</v>
      </c>
      <c r="C39" s="47" t="s">
        <v>197</v>
      </c>
      <c r="D39" s="32">
        <v>119226498.9</v>
      </c>
      <c r="E39" s="32">
        <v>133747888</v>
      </c>
      <c r="F39" s="32">
        <v>145853343</v>
      </c>
      <c r="G39" s="32">
        <f t="shared" si="2"/>
        <v>109.05095039706347</v>
      </c>
    </row>
    <row r="40" spans="1:7" s="64" customFormat="1" ht="15">
      <c r="A40" s="15"/>
      <c r="B40" s="15" t="s">
        <v>196</v>
      </c>
      <c r="C40" s="47" t="s">
        <v>198</v>
      </c>
      <c r="D40" s="32">
        <v>35909011.9</v>
      </c>
      <c r="E40" s="32">
        <v>40774462</v>
      </c>
      <c r="F40" s="32">
        <v>32248416</v>
      </c>
      <c r="G40" s="32">
        <f t="shared" si="2"/>
        <v>79.08974004365771</v>
      </c>
    </row>
    <row r="41" spans="1:7" s="64" customFormat="1" ht="45">
      <c r="A41" s="15"/>
      <c r="B41" s="15" t="s">
        <v>226</v>
      </c>
      <c r="C41" s="47" t="s">
        <v>227</v>
      </c>
      <c r="D41" s="32">
        <v>229932</v>
      </c>
      <c r="E41" s="32"/>
      <c r="F41" s="32"/>
      <c r="G41" s="32" t="e">
        <f t="shared" si="2"/>
        <v>#DIV/0!</v>
      </c>
    </row>
    <row r="42" spans="1:7" s="64" customFormat="1" ht="15">
      <c r="A42" s="15"/>
      <c r="B42" s="15" t="s">
        <v>14</v>
      </c>
      <c r="C42" s="47" t="s">
        <v>94</v>
      </c>
      <c r="D42" s="32">
        <v>20416415.65</v>
      </c>
      <c r="E42" s="32">
        <v>27029698</v>
      </c>
      <c r="F42" s="32">
        <v>28350686</v>
      </c>
      <c r="G42" s="32">
        <f t="shared" si="2"/>
        <v>104.88717262027862</v>
      </c>
    </row>
    <row r="43" spans="1:7" s="64" customFormat="1" ht="15">
      <c r="A43" s="15"/>
      <c r="B43" s="15" t="s">
        <v>199</v>
      </c>
      <c r="C43" s="47" t="s">
        <v>200</v>
      </c>
      <c r="D43" s="32">
        <v>48866.979999999996</v>
      </c>
      <c r="E43" s="32">
        <v>30685</v>
      </c>
      <c r="F43" s="32">
        <v>30685</v>
      </c>
      <c r="G43" s="32">
        <f t="shared" si="2"/>
        <v>100</v>
      </c>
    </row>
    <row r="44" spans="1:7" s="64" customFormat="1" ht="15">
      <c r="A44" s="15"/>
      <c r="B44" s="15" t="s">
        <v>201</v>
      </c>
      <c r="C44" s="47" t="s">
        <v>62</v>
      </c>
      <c r="D44" s="32">
        <v>7479474</v>
      </c>
      <c r="E44" s="32">
        <v>7450503</v>
      </c>
      <c r="F44" s="32">
        <v>8117476</v>
      </c>
      <c r="G44" s="32">
        <f t="shared" si="2"/>
        <v>108.95205330432051</v>
      </c>
    </row>
    <row r="45" spans="1:7" s="64" customFormat="1" ht="15">
      <c r="A45" s="15"/>
      <c r="B45" s="15" t="s">
        <v>202</v>
      </c>
      <c r="C45" s="47" t="s">
        <v>63</v>
      </c>
      <c r="D45" s="32">
        <v>9299662.7</v>
      </c>
      <c r="E45" s="32">
        <v>8119979.5</v>
      </c>
      <c r="F45" s="32">
        <v>251291</v>
      </c>
      <c r="G45" s="32">
        <f t="shared" si="2"/>
        <v>3.0947245618046204</v>
      </c>
    </row>
    <row r="46" spans="1:7" s="64" customFormat="1" ht="15">
      <c r="A46" s="17"/>
      <c r="B46" s="3" t="s">
        <v>147</v>
      </c>
      <c r="C46" s="47" t="s">
        <v>148</v>
      </c>
      <c r="D46" s="32">
        <v>80000000</v>
      </c>
      <c r="E46" s="32"/>
      <c r="F46" s="32"/>
      <c r="G46" s="32" t="e">
        <f t="shared" si="2"/>
        <v>#DIV/0!</v>
      </c>
    </row>
    <row r="47" spans="1:7" s="64" customFormat="1" ht="30">
      <c r="A47" s="17"/>
      <c r="B47" s="3">
        <v>1181</v>
      </c>
      <c r="C47" s="47" t="s">
        <v>203</v>
      </c>
      <c r="D47" s="32">
        <v>230454</v>
      </c>
      <c r="E47" s="32">
        <v>82050</v>
      </c>
      <c r="F47" s="32"/>
      <c r="G47" s="32">
        <f t="shared" si="2"/>
        <v>0</v>
      </c>
    </row>
    <row r="48" spans="1:7" s="64" customFormat="1" ht="30">
      <c r="A48" s="17"/>
      <c r="B48" s="3">
        <v>1182</v>
      </c>
      <c r="C48" s="47" t="s">
        <v>204</v>
      </c>
      <c r="D48" s="32">
        <v>938708</v>
      </c>
      <c r="E48" s="32">
        <v>2878717</v>
      </c>
      <c r="F48" s="32"/>
      <c r="G48" s="32">
        <f t="shared" si="2"/>
        <v>0</v>
      </c>
    </row>
    <row r="49" spans="1:7" s="64" customFormat="1" ht="45">
      <c r="A49" s="17"/>
      <c r="B49" s="3">
        <v>1191</v>
      </c>
      <c r="C49" s="47" t="s">
        <v>205</v>
      </c>
      <c r="D49" s="32"/>
      <c r="E49" s="32">
        <v>5316918</v>
      </c>
      <c r="F49" s="32"/>
      <c r="G49" s="32">
        <f t="shared" si="2"/>
        <v>0</v>
      </c>
    </row>
    <row r="50" spans="1:7" s="64" customFormat="1" ht="45">
      <c r="A50" s="17"/>
      <c r="B50" s="3">
        <v>1192</v>
      </c>
      <c r="C50" s="47" t="s">
        <v>206</v>
      </c>
      <c r="D50" s="32"/>
      <c r="E50" s="32">
        <v>27469400</v>
      </c>
      <c r="F50" s="32"/>
      <c r="G50" s="32">
        <f t="shared" si="2"/>
        <v>0</v>
      </c>
    </row>
    <row r="51" spans="1:7" s="63" customFormat="1" ht="34.5" customHeight="1">
      <c r="A51" s="17"/>
      <c r="B51" s="3">
        <v>1221</v>
      </c>
      <c r="C51" s="47" t="s">
        <v>228</v>
      </c>
      <c r="D51" s="32">
        <v>698600</v>
      </c>
      <c r="E51" s="32"/>
      <c r="F51" s="32"/>
      <c r="G51" s="32" t="e">
        <f t="shared" si="2"/>
        <v>#DIV/0!</v>
      </c>
    </row>
    <row r="52" spans="1:7" s="63" customFormat="1" ht="30">
      <c r="A52" s="17"/>
      <c r="B52" s="3">
        <v>1222</v>
      </c>
      <c r="C52" s="47" t="s">
        <v>229</v>
      </c>
      <c r="D52" s="32">
        <v>1616200</v>
      </c>
      <c r="E52" s="32"/>
      <c r="F52" s="32"/>
      <c r="G52" s="32" t="e">
        <f t="shared" si="2"/>
        <v>#DIV/0!</v>
      </c>
    </row>
    <row r="53" spans="1:7" s="64" customFormat="1" ht="15">
      <c r="A53" s="17"/>
      <c r="B53" s="3">
        <v>7321</v>
      </c>
      <c r="C53" s="47" t="s">
        <v>140</v>
      </c>
      <c r="D53" s="32">
        <v>4360894.72</v>
      </c>
      <c r="E53" s="32">
        <v>3692409</v>
      </c>
      <c r="F53" s="32">
        <v>2000000</v>
      </c>
      <c r="G53" s="32">
        <f t="shared" si="2"/>
        <v>54.16518050952644</v>
      </c>
    </row>
    <row r="54" spans="1:7" s="64" customFormat="1" ht="15">
      <c r="A54" s="17"/>
      <c r="B54" s="3" t="s">
        <v>149</v>
      </c>
      <c r="C54" s="39" t="s">
        <v>129</v>
      </c>
      <c r="D54" s="32">
        <v>1969382</v>
      </c>
      <c r="E54" s="32"/>
      <c r="F54" s="32"/>
      <c r="G54" s="32" t="e">
        <f t="shared" si="2"/>
        <v>#DIV/0!</v>
      </c>
    </row>
    <row r="55" spans="1:7" s="64" customFormat="1" ht="15">
      <c r="A55" s="17"/>
      <c r="B55" s="3">
        <v>8811</v>
      </c>
      <c r="C55" s="47" t="s">
        <v>113</v>
      </c>
      <c r="D55" s="49">
        <v>1136746.65</v>
      </c>
      <c r="E55" s="32">
        <v>997017.85</v>
      </c>
      <c r="F55" s="32">
        <v>280537</v>
      </c>
      <c r="G55" s="32">
        <f t="shared" si="2"/>
        <v>28.137610575377366</v>
      </c>
    </row>
    <row r="56" spans="1:7" s="56" customFormat="1" ht="30" hidden="1">
      <c r="A56" s="53"/>
      <c r="B56" s="54">
        <v>9330</v>
      </c>
      <c r="C56" s="55" t="s">
        <v>217</v>
      </c>
      <c r="D56" s="49"/>
      <c r="E56" s="32"/>
      <c r="F56" s="32"/>
      <c r="G56" s="52" t="e">
        <f t="shared" si="2"/>
        <v>#DIV/0!</v>
      </c>
    </row>
    <row r="57" spans="1:7" s="64" customFormat="1" ht="30">
      <c r="A57" s="17"/>
      <c r="B57" s="3">
        <v>9800</v>
      </c>
      <c r="C57" s="47" t="s">
        <v>130</v>
      </c>
      <c r="D57" s="49"/>
      <c r="E57" s="32">
        <v>200000</v>
      </c>
      <c r="F57" s="32"/>
      <c r="G57" s="32">
        <f>F57/E57*100</f>
        <v>0</v>
      </c>
    </row>
    <row r="58" spans="1:7" s="1" customFormat="1" ht="14.25" customHeight="1">
      <c r="A58" s="14" t="s">
        <v>53</v>
      </c>
      <c r="B58" s="11"/>
      <c r="C58" s="20" t="s">
        <v>150</v>
      </c>
      <c r="D58" s="31">
        <f>SUM(D59:D76)</f>
        <v>617540854.99</v>
      </c>
      <c r="E58" s="31">
        <f>SUM(E59:E76)</f>
        <v>344778992.93</v>
      </c>
      <c r="F58" s="31">
        <f>SUM(F59:F76)</f>
        <v>288903386</v>
      </c>
      <c r="G58" s="31">
        <f aca="true" t="shared" si="3" ref="G58:G72">F58/E58*100</f>
        <v>83.7937902030637</v>
      </c>
    </row>
    <row r="59" spans="1:7" s="1" customFormat="1" ht="15">
      <c r="A59" s="14"/>
      <c r="B59" s="15">
        <v>1101</v>
      </c>
      <c r="C59" s="47" t="s">
        <v>197</v>
      </c>
      <c r="D59" s="32">
        <v>62091540</v>
      </c>
      <c r="E59" s="32">
        <v>75304072</v>
      </c>
      <c r="F59" s="32">
        <v>83294553</v>
      </c>
      <c r="G59" s="32">
        <f t="shared" si="3"/>
        <v>110.61095474358945</v>
      </c>
    </row>
    <row r="60" spans="1:7" s="1" customFormat="1" ht="15">
      <c r="A60" s="14"/>
      <c r="B60" s="15">
        <v>1102</v>
      </c>
      <c r="C60" s="47" t="s">
        <v>198</v>
      </c>
      <c r="D60" s="32">
        <v>7424200</v>
      </c>
      <c r="E60" s="32">
        <v>8753100</v>
      </c>
      <c r="F60" s="32">
        <v>10049600</v>
      </c>
      <c r="G60" s="32">
        <f t="shared" si="3"/>
        <v>114.81189521426694</v>
      </c>
    </row>
    <row r="61" spans="1:7" s="1" customFormat="1" ht="15">
      <c r="A61" s="15"/>
      <c r="B61" s="15" t="s">
        <v>20</v>
      </c>
      <c r="C61" s="47" t="s">
        <v>95</v>
      </c>
      <c r="D61" s="32">
        <v>107053697.09</v>
      </c>
      <c r="E61" s="32">
        <v>27333767</v>
      </c>
      <c r="F61" s="32">
        <v>27272312</v>
      </c>
      <c r="G61" s="32">
        <f t="shared" si="3"/>
        <v>99.77516820129476</v>
      </c>
    </row>
    <row r="62" spans="1:7" s="1" customFormat="1" ht="15">
      <c r="A62" s="3"/>
      <c r="B62" s="3">
        <v>2020</v>
      </c>
      <c r="C62" s="47" t="s">
        <v>96</v>
      </c>
      <c r="D62" s="32">
        <v>176672628.13</v>
      </c>
      <c r="E62" s="32">
        <v>47671978.93</v>
      </c>
      <c r="F62" s="32">
        <v>45481271</v>
      </c>
      <c r="G62" s="32">
        <f t="shared" si="3"/>
        <v>95.40462137471414</v>
      </c>
    </row>
    <row r="63" spans="1:7" s="1" customFormat="1" ht="15">
      <c r="A63" s="3"/>
      <c r="B63" s="28">
        <v>2040</v>
      </c>
      <c r="C63" s="48" t="s">
        <v>26</v>
      </c>
      <c r="D63" s="33">
        <v>17506670.48</v>
      </c>
      <c r="E63" s="33">
        <v>10241242</v>
      </c>
      <c r="F63" s="33">
        <v>11065839</v>
      </c>
      <c r="G63" s="33">
        <f t="shared" si="3"/>
        <v>108.05172849152476</v>
      </c>
    </row>
    <row r="64" spans="1:7" s="1" customFormat="1" ht="15">
      <c r="A64" s="3"/>
      <c r="B64" s="3">
        <v>2050</v>
      </c>
      <c r="C64" s="47" t="s">
        <v>97</v>
      </c>
      <c r="D64" s="32">
        <v>18458382.64</v>
      </c>
      <c r="E64" s="32">
        <v>17528381</v>
      </c>
      <c r="F64" s="32">
        <v>20000106</v>
      </c>
      <c r="G64" s="32">
        <f t="shared" si="3"/>
        <v>114.10127381416457</v>
      </c>
    </row>
    <row r="65" spans="1:7" s="1" customFormat="1" ht="15">
      <c r="A65" s="3"/>
      <c r="B65" s="3">
        <v>2060</v>
      </c>
      <c r="C65" s="47" t="s">
        <v>98</v>
      </c>
      <c r="D65" s="32">
        <v>18679485.06</v>
      </c>
      <c r="E65" s="32">
        <v>15272275</v>
      </c>
      <c r="F65" s="32">
        <v>16616441</v>
      </c>
      <c r="G65" s="32">
        <f t="shared" si="3"/>
        <v>108.80134753990482</v>
      </c>
    </row>
    <row r="66" spans="1:7" s="1" customFormat="1" ht="15">
      <c r="A66" s="3"/>
      <c r="B66" s="3">
        <v>2070</v>
      </c>
      <c r="C66" s="47" t="s">
        <v>99</v>
      </c>
      <c r="D66" s="32">
        <v>46502737.2</v>
      </c>
      <c r="E66" s="32">
        <v>3996095</v>
      </c>
      <c r="F66" s="32">
        <v>3870700</v>
      </c>
      <c r="G66" s="32">
        <f t="shared" si="3"/>
        <v>96.86206158762491</v>
      </c>
    </row>
    <row r="67" spans="1:7" s="1" customFormat="1" ht="15">
      <c r="A67" s="3"/>
      <c r="B67" s="3">
        <v>2120</v>
      </c>
      <c r="C67" s="47" t="s">
        <v>133</v>
      </c>
      <c r="D67" s="32">
        <v>6865426.47</v>
      </c>
      <c r="E67" s="32">
        <v>3670317</v>
      </c>
      <c r="F67" s="32"/>
      <c r="G67" s="32">
        <f t="shared" si="3"/>
        <v>0</v>
      </c>
    </row>
    <row r="68" spans="1:7" s="1" customFormat="1" ht="15">
      <c r="A68" s="3"/>
      <c r="B68" s="3">
        <v>2130</v>
      </c>
      <c r="C68" s="47" t="s">
        <v>100</v>
      </c>
      <c r="D68" s="32">
        <v>11645762.67</v>
      </c>
      <c r="E68" s="32">
        <v>12426802</v>
      </c>
      <c r="F68" s="32">
        <v>13385884</v>
      </c>
      <c r="G68" s="32">
        <f t="shared" si="3"/>
        <v>107.7178504976582</v>
      </c>
    </row>
    <row r="69" spans="1:7" s="1" customFormat="1" ht="15">
      <c r="A69" s="3"/>
      <c r="B69" s="3">
        <v>2143</v>
      </c>
      <c r="C69" s="47" t="s">
        <v>69</v>
      </c>
      <c r="D69" s="32">
        <v>67722</v>
      </c>
      <c r="E69" s="32"/>
      <c r="F69" s="32"/>
      <c r="G69" s="32" t="e">
        <f>F69/E69*100</f>
        <v>#DIV/0!</v>
      </c>
    </row>
    <row r="70" spans="1:7" s="1" customFormat="1" ht="15">
      <c r="A70" s="3"/>
      <c r="B70" s="3">
        <v>2151</v>
      </c>
      <c r="C70" s="47" t="s">
        <v>67</v>
      </c>
      <c r="D70" s="32">
        <v>31800967.96</v>
      </c>
      <c r="E70" s="32">
        <v>35272018</v>
      </c>
      <c r="F70" s="32">
        <v>38269190</v>
      </c>
      <c r="G70" s="32">
        <f t="shared" si="3"/>
        <v>108.49730797937333</v>
      </c>
    </row>
    <row r="71" spans="1:7" s="1" customFormat="1" ht="15">
      <c r="A71" s="3"/>
      <c r="B71" s="3">
        <v>2152</v>
      </c>
      <c r="C71" s="47" t="s">
        <v>68</v>
      </c>
      <c r="D71" s="32">
        <v>95349220</v>
      </c>
      <c r="E71" s="32">
        <v>45286047</v>
      </c>
      <c r="F71" s="32">
        <v>19597490</v>
      </c>
      <c r="G71" s="32">
        <f t="shared" si="3"/>
        <v>43.2748965702394</v>
      </c>
    </row>
    <row r="72" spans="1:7" s="1" customFormat="1" ht="15">
      <c r="A72" s="3"/>
      <c r="B72" s="3">
        <v>7322</v>
      </c>
      <c r="C72" s="47" t="s">
        <v>139</v>
      </c>
      <c r="D72" s="32">
        <v>1260844.29</v>
      </c>
      <c r="E72" s="32">
        <v>4724383</v>
      </c>
      <c r="F72" s="32"/>
      <c r="G72" s="32">
        <f t="shared" si="3"/>
        <v>0</v>
      </c>
    </row>
    <row r="73" spans="1:7" s="1" customFormat="1" ht="30">
      <c r="A73" s="3"/>
      <c r="B73" s="3">
        <v>7363</v>
      </c>
      <c r="C73" s="47" t="s">
        <v>64</v>
      </c>
      <c r="D73" s="34">
        <v>9592000</v>
      </c>
      <c r="E73" s="34">
        <v>5000000</v>
      </c>
      <c r="F73" s="34"/>
      <c r="G73" s="34">
        <f aca="true" t="shared" si="4" ref="G73:G100">F73/E73*100</f>
        <v>0</v>
      </c>
    </row>
    <row r="74" spans="1:7" s="1" customFormat="1" ht="15">
      <c r="A74" s="3"/>
      <c r="B74" s="3">
        <v>7366</v>
      </c>
      <c r="C74" s="47" t="s">
        <v>114</v>
      </c>
      <c r="D74" s="34">
        <v>5800983</v>
      </c>
      <c r="E74" s="34">
        <v>32175995</v>
      </c>
      <c r="F74" s="34"/>
      <c r="G74" s="34">
        <f t="shared" si="4"/>
        <v>0</v>
      </c>
    </row>
    <row r="75" spans="1:7" s="1" customFormat="1" ht="30">
      <c r="A75" s="3"/>
      <c r="B75" s="3">
        <v>7367</v>
      </c>
      <c r="C75" s="47" t="s">
        <v>71</v>
      </c>
      <c r="D75" s="34">
        <v>68588</v>
      </c>
      <c r="E75" s="34">
        <v>122520</v>
      </c>
      <c r="F75" s="34"/>
      <c r="G75" s="34">
        <f t="shared" si="4"/>
        <v>0</v>
      </c>
    </row>
    <row r="76" spans="1:7" s="1" customFormat="1" ht="15">
      <c r="A76" s="3"/>
      <c r="B76" s="3" t="s">
        <v>149</v>
      </c>
      <c r="C76" s="47" t="s">
        <v>129</v>
      </c>
      <c r="D76" s="34">
        <v>700000</v>
      </c>
      <c r="E76" s="34"/>
      <c r="F76" s="34"/>
      <c r="G76" s="34" t="e">
        <f t="shared" si="4"/>
        <v>#DIV/0!</v>
      </c>
    </row>
    <row r="77" spans="1:7" ht="15">
      <c r="A77" s="10" t="s">
        <v>54</v>
      </c>
      <c r="B77" s="7"/>
      <c r="C77" s="42" t="s">
        <v>151</v>
      </c>
      <c r="D77" s="31">
        <f>SUM(D78:D88)</f>
        <v>199761805</v>
      </c>
      <c r="E77" s="31">
        <f>SUM(E78:E88)</f>
        <v>243500312</v>
      </c>
      <c r="F77" s="31">
        <f>SUM(F78:F88)</f>
        <v>261392960</v>
      </c>
      <c r="G77" s="32">
        <f t="shared" si="4"/>
        <v>107.34810064637617</v>
      </c>
    </row>
    <row r="78" spans="1:7" ht="30">
      <c r="A78" s="6"/>
      <c r="B78" s="6" t="s">
        <v>6</v>
      </c>
      <c r="C78" s="39" t="s">
        <v>7</v>
      </c>
      <c r="D78" s="32">
        <v>23146827</v>
      </c>
      <c r="E78" s="32">
        <v>28169690</v>
      </c>
      <c r="F78" s="32">
        <v>31207698</v>
      </c>
      <c r="G78" s="32">
        <f aca="true" t="shared" si="5" ref="G78:G86">F78/E78*100</f>
        <v>110.78466962185243</v>
      </c>
    </row>
    <row r="79" spans="1:7" ht="45">
      <c r="A79" s="6"/>
      <c r="B79" s="6" t="s">
        <v>8</v>
      </c>
      <c r="C79" s="39" t="s">
        <v>29</v>
      </c>
      <c r="D79" s="32">
        <v>142970933</v>
      </c>
      <c r="E79" s="32">
        <v>168638577</v>
      </c>
      <c r="F79" s="32">
        <v>187677079</v>
      </c>
      <c r="G79" s="32">
        <f t="shared" si="5"/>
        <v>111.28952956001284</v>
      </c>
    </row>
    <row r="80" spans="1:7" ht="15">
      <c r="A80" s="6"/>
      <c r="B80" s="6" t="s">
        <v>9</v>
      </c>
      <c r="C80" s="40" t="s">
        <v>101</v>
      </c>
      <c r="D80" s="32">
        <v>7816384</v>
      </c>
      <c r="E80" s="32">
        <v>10195100</v>
      </c>
      <c r="F80" s="32">
        <v>11189271</v>
      </c>
      <c r="G80" s="32">
        <f t="shared" si="5"/>
        <v>109.75145903424195</v>
      </c>
    </row>
    <row r="81" spans="1:7" ht="15">
      <c r="A81" s="8"/>
      <c r="B81" s="27" t="s">
        <v>30</v>
      </c>
      <c r="C81" s="48" t="s">
        <v>219</v>
      </c>
      <c r="D81" s="33">
        <v>2360158</v>
      </c>
      <c r="E81" s="33">
        <v>2842653</v>
      </c>
      <c r="F81" s="33">
        <v>3073397</v>
      </c>
      <c r="G81" s="33">
        <f>F81/E81*100</f>
        <v>108.11720600439097</v>
      </c>
    </row>
    <row r="82" spans="1:7" ht="15">
      <c r="A82" s="9"/>
      <c r="B82" s="6" t="s">
        <v>46</v>
      </c>
      <c r="C82" s="40" t="s">
        <v>47</v>
      </c>
      <c r="D82" s="32">
        <v>4150</v>
      </c>
      <c r="E82" s="32"/>
      <c r="F82" s="32"/>
      <c r="G82" s="32" t="e">
        <f>F82/E82*100</f>
        <v>#DIV/0!</v>
      </c>
    </row>
    <row r="83" spans="1:7" ht="30">
      <c r="A83" s="9"/>
      <c r="B83" s="6" t="s">
        <v>207</v>
      </c>
      <c r="C83" s="40" t="s">
        <v>208</v>
      </c>
      <c r="D83" s="32"/>
      <c r="E83" s="32">
        <v>1599402</v>
      </c>
      <c r="F83" s="32">
        <v>1600000</v>
      </c>
      <c r="G83" s="32">
        <f>F83/E83*100</f>
        <v>100.03738897412909</v>
      </c>
    </row>
    <row r="84" spans="1:7" ht="30">
      <c r="A84" s="16"/>
      <c r="B84" s="16">
        <v>3171</v>
      </c>
      <c r="C84" s="47" t="s">
        <v>115</v>
      </c>
      <c r="D84" s="32">
        <v>284046</v>
      </c>
      <c r="E84" s="32">
        <v>262894</v>
      </c>
      <c r="F84" s="32">
        <v>287130</v>
      </c>
      <c r="G84" s="32">
        <f>F84/E84*100</f>
        <v>109.21892473772698</v>
      </c>
    </row>
    <row r="85" spans="1:7" ht="15">
      <c r="A85" s="16"/>
      <c r="B85" s="16">
        <v>3172</v>
      </c>
      <c r="C85" s="47" t="s">
        <v>116</v>
      </c>
      <c r="D85" s="32">
        <v>840</v>
      </c>
      <c r="E85" s="32">
        <v>840</v>
      </c>
      <c r="F85" s="32">
        <v>420</v>
      </c>
      <c r="G85" s="32">
        <f>F85/E85*100</f>
        <v>50</v>
      </c>
    </row>
    <row r="86" spans="1:7" ht="30">
      <c r="A86" s="6"/>
      <c r="B86" s="6" t="s">
        <v>72</v>
      </c>
      <c r="C86" s="40" t="s">
        <v>220</v>
      </c>
      <c r="D86" s="32">
        <v>300000</v>
      </c>
      <c r="E86" s="32">
        <v>498699</v>
      </c>
      <c r="F86" s="32">
        <v>518000</v>
      </c>
      <c r="G86" s="32">
        <f t="shared" si="5"/>
        <v>103.8702704436945</v>
      </c>
    </row>
    <row r="87" spans="1:7" s="1" customFormat="1" ht="15">
      <c r="A87" s="15"/>
      <c r="B87" s="15" t="s">
        <v>73</v>
      </c>
      <c r="C87" s="47" t="s">
        <v>10</v>
      </c>
      <c r="D87" s="32">
        <v>14655367</v>
      </c>
      <c r="E87" s="32">
        <v>18420449</v>
      </c>
      <c r="F87" s="32">
        <v>19310965</v>
      </c>
      <c r="G87" s="32">
        <f>F87/E87*100</f>
        <v>104.83438813027848</v>
      </c>
    </row>
    <row r="88" spans="1:7" ht="15">
      <c r="A88" s="16"/>
      <c r="B88" s="16">
        <v>3242</v>
      </c>
      <c r="C88" s="39" t="s">
        <v>74</v>
      </c>
      <c r="D88" s="32">
        <v>8223100</v>
      </c>
      <c r="E88" s="32">
        <v>12872008</v>
      </c>
      <c r="F88" s="32">
        <v>6529000</v>
      </c>
      <c r="G88" s="32">
        <f>F88/E88*100</f>
        <v>50.7224669220218</v>
      </c>
    </row>
    <row r="89" spans="1:7" ht="15">
      <c r="A89" s="10" t="s">
        <v>55</v>
      </c>
      <c r="B89" s="7"/>
      <c r="C89" s="20" t="s">
        <v>4</v>
      </c>
      <c r="D89" s="31">
        <f>SUM(D90:D91)</f>
        <v>10866752.51</v>
      </c>
      <c r="E89" s="31">
        <f>SUM(E90:E91)</f>
        <v>14822928</v>
      </c>
      <c r="F89" s="31">
        <f>SUM(F90:F91)</f>
        <v>16047109</v>
      </c>
      <c r="G89" s="31">
        <f t="shared" si="4"/>
        <v>108.25869895610367</v>
      </c>
    </row>
    <row r="90" spans="1:7" ht="30">
      <c r="A90" s="9"/>
      <c r="B90" s="9">
        <v>3111</v>
      </c>
      <c r="C90" s="47" t="s">
        <v>117</v>
      </c>
      <c r="D90" s="32">
        <v>10834752.51</v>
      </c>
      <c r="E90" s="32">
        <v>14750928</v>
      </c>
      <c r="F90" s="32">
        <v>16015109</v>
      </c>
      <c r="G90" s="32">
        <f t="shared" si="4"/>
        <v>108.5701794490489</v>
      </c>
    </row>
    <row r="91" spans="1:7" ht="15">
      <c r="A91" s="9"/>
      <c r="B91" s="16">
        <v>3242</v>
      </c>
      <c r="C91" s="39" t="s">
        <v>74</v>
      </c>
      <c r="D91" s="32">
        <v>32000</v>
      </c>
      <c r="E91" s="32">
        <v>72000</v>
      </c>
      <c r="F91" s="32">
        <v>32000</v>
      </c>
      <c r="G91" s="32">
        <f t="shared" si="4"/>
        <v>44.44444444444444</v>
      </c>
    </row>
    <row r="92" spans="1:7" ht="15">
      <c r="A92" s="10" t="s">
        <v>12</v>
      </c>
      <c r="B92" s="7"/>
      <c r="C92" s="20" t="s">
        <v>152</v>
      </c>
      <c r="D92" s="31">
        <f>SUM(D93:D114)</f>
        <v>157364698</v>
      </c>
      <c r="E92" s="31">
        <f>SUM(E93:E114)</f>
        <v>192239413</v>
      </c>
      <c r="F92" s="31">
        <f>SUM(F93:F114)</f>
        <v>187153695</v>
      </c>
      <c r="G92" s="31">
        <f t="shared" si="4"/>
        <v>97.35448734438239</v>
      </c>
    </row>
    <row r="93" spans="1:7" ht="15">
      <c r="A93" s="10"/>
      <c r="B93" s="6">
        <v>1101</v>
      </c>
      <c r="C93" s="47" t="s">
        <v>197</v>
      </c>
      <c r="D93" s="32">
        <v>44535360</v>
      </c>
      <c r="E93" s="32">
        <v>50708479</v>
      </c>
      <c r="F93" s="32">
        <v>51658409</v>
      </c>
      <c r="G93" s="32">
        <f t="shared" si="4"/>
        <v>101.87331590048284</v>
      </c>
    </row>
    <row r="94" spans="1:7" ht="15">
      <c r="A94" s="10"/>
      <c r="B94" s="6">
        <v>1102</v>
      </c>
      <c r="C94" s="47" t="s">
        <v>198</v>
      </c>
      <c r="D94" s="32">
        <v>2199300</v>
      </c>
      <c r="E94" s="32">
        <v>2199300</v>
      </c>
      <c r="F94" s="32">
        <v>2399400</v>
      </c>
      <c r="G94" s="32">
        <f t="shared" si="4"/>
        <v>109.0983494748329</v>
      </c>
    </row>
    <row r="95" spans="1:7" ht="15">
      <c r="A95" s="16"/>
      <c r="B95" s="6" t="s">
        <v>31</v>
      </c>
      <c r="C95" s="47" t="s">
        <v>118</v>
      </c>
      <c r="D95" s="32">
        <v>35172463</v>
      </c>
      <c r="E95" s="32">
        <v>44461200</v>
      </c>
      <c r="F95" s="32">
        <v>46203884</v>
      </c>
      <c r="G95" s="32">
        <f t="shared" si="4"/>
        <v>103.91956132538034</v>
      </c>
    </row>
    <row r="96" spans="1:7" ht="15">
      <c r="A96" s="16"/>
      <c r="B96" s="6" t="s">
        <v>32</v>
      </c>
      <c r="C96" s="47" t="s">
        <v>102</v>
      </c>
      <c r="D96" s="32">
        <v>4366259</v>
      </c>
      <c r="E96" s="32">
        <v>5336400</v>
      </c>
      <c r="F96" s="32">
        <v>5709948</v>
      </c>
      <c r="G96" s="32">
        <f t="shared" si="4"/>
        <v>107</v>
      </c>
    </row>
    <row r="97" spans="1:7" ht="15">
      <c r="A97" s="16"/>
      <c r="B97" s="6" t="s">
        <v>27</v>
      </c>
      <c r="C97" s="47" t="s">
        <v>28</v>
      </c>
      <c r="D97" s="32">
        <v>29636461</v>
      </c>
      <c r="E97" s="32">
        <v>37717141.76</v>
      </c>
      <c r="F97" s="32">
        <v>39267592</v>
      </c>
      <c r="G97" s="32">
        <f t="shared" si="4"/>
        <v>104.11073100359978</v>
      </c>
    </row>
    <row r="98" spans="1:7" ht="15">
      <c r="A98" s="16"/>
      <c r="B98" s="6" t="s">
        <v>33</v>
      </c>
      <c r="C98" s="47" t="s">
        <v>119</v>
      </c>
      <c r="D98" s="32">
        <v>17703714</v>
      </c>
      <c r="E98" s="32">
        <v>22266950</v>
      </c>
      <c r="F98" s="32">
        <v>23597176</v>
      </c>
      <c r="G98" s="32">
        <f t="shared" si="4"/>
        <v>105.97399284589942</v>
      </c>
    </row>
    <row r="99" spans="1:7" ht="15">
      <c r="A99" s="16"/>
      <c r="B99" s="6" t="s">
        <v>21</v>
      </c>
      <c r="C99" s="47" t="s">
        <v>103</v>
      </c>
      <c r="D99" s="32">
        <v>7469309</v>
      </c>
      <c r="E99" s="32">
        <v>9293180</v>
      </c>
      <c r="F99" s="32">
        <v>10014680</v>
      </c>
      <c r="G99" s="32">
        <f t="shared" si="4"/>
        <v>107.76375793861735</v>
      </c>
    </row>
    <row r="100" spans="1:7" ht="15">
      <c r="A100" s="16"/>
      <c r="B100" s="6" t="s">
        <v>22</v>
      </c>
      <c r="C100" s="47" t="s">
        <v>34</v>
      </c>
      <c r="D100" s="32">
        <v>2023950</v>
      </c>
      <c r="E100" s="32">
        <v>2158100</v>
      </c>
      <c r="F100" s="32">
        <v>670000</v>
      </c>
      <c r="G100" s="32">
        <f t="shared" si="4"/>
        <v>31.0458273481303</v>
      </c>
    </row>
    <row r="101" spans="1:7" ht="15">
      <c r="A101" s="16"/>
      <c r="B101" s="6" t="s">
        <v>75</v>
      </c>
      <c r="C101" s="47" t="s">
        <v>104</v>
      </c>
      <c r="D101" s="32">
        <v>5128311</v>
      </c>
      <c r="E101" s="32">
        <v>6487911</v>
      </c>
      <c r="F101" s="32">
        <v>6752606</v>
      </c>
      <c r="G101" s="32">
        <f>F101/E101*100</f>
        <v>104.07981860417013</v>
      </c>
    </row>
    <row r="102" spans="1:7" ht="15">
      <c r="A102" s="16"/>
      <c r="B102" s="6" t="s">
        <v>76</v>
      </c>
      <c r="C102" s="47" t="s">
        <v>77</v>
      </c>
      <c r="D102" s="32">
        <v>3560000</v>
      </c>
      <c r="E102" s="32">
        <v>5925016</v>
      </c>
      <c r="F102" s="32">
        <v>880000</v>
      </c>
      <c r="G102" s="32">
        <f>F102/E102*100</f>
        <v>14.852280567681166</v>
      </c>
    </row>
    <row r="103" spans="1:7" ht="15" hidden="1">
      <c r="A103" s="26"/>
      <c r="B103" s="6" t="s">
        <v>15</v>
      </c>
      <c r="C103" s="55" t="s">
        <v>24</v>
      </c>
      <c r="D103" s="51"/>
      <c r="E103" s="51"/>
      <c r="F103" s="32"/>
      <c r="G103" s="32"/>
    </row>
    <row r="104" spans="1:7" ht="15" hidden="1">
      <c r="A104" s="26"/>
      <c r="B104" s="6" t="s">
        <v>16</v>
      </c>
      <c r="C104" s="55" t="s">
        <v>120</v>
      </c>
      <c r="D104" s="51"/>
      <c r="E104" s="51"/>
      <c r="F104" s="32"/>
      <c r="G104" s="32"/>
    </row>
    <row r="105" spans="1:7" ht="15" hidden="1">
      <c r="A105" s="26"/>
      <c r="B105" s="6" t="s">
        <v>18</v>
      </c>
      <c r="C105" s="55" t="s">
        <v>105</v>
      </c>
      <c r="D105" s="51"/>
      <c r="E105" s="51"/>
      <c r="F105" s="32"/>
      <c r="G105" s="32"/>
    </row>
    <row r="106" spans="1:7" ht="15" hidden="1">
      <c r="A106" s="26"/>
      <c r="B106" s="6" t="s">
        <v>17</v>
      </c>
      <c r="C106" s="55" t="s">
        <v>106</v>
      </c>
      <c r="D106" s="51"/>
      <c r="E106" s="51"/>
      <c r="F106" s="32"/>
      <c r="G106" s="32"/>
    </row>
    <row r="107" spans="1:7" ht="15" hidden="1">
      <c r="A107" s="26"/>
      <c r="B107" s="6">
        <v>5031</v>
      </c>
      <c r="C107" s="55" t="s">
        <v>121</v>
      </c>
      <c r="D107" s="51"/>
      <c r="E107" s="51"/>
      <c r="F107" s="32"/>
      <c r="G107" s="32"/>
    </row>
    <row r="108" spans="1:7" ht="15" hidden="1">
      <c r="A108" s="26"/>
      <c r="B108" s="6" t="s">
        <v>41</v>
      </c>
      <c r="C108" s="58" t="s">
        <v>19</v>
      </c>
      <c r="D108" s="51"/>
      <c r="E108" s="51"/>
      <c r="F108" s="32"/>
      <c r="G108" s="32"/>
    </row>
    <row r="109" spans="1:7" ht="15" hidden="1">
      <c r="A109" s="26"/>
      <c r="B109" s="6">
        <v>5033</v>
      </c>
      <c r="C109" s="55" t="s">
        <v>122</v>
      </c>
      <c r="D109" s="51"/>
      <c r="E109" s="51"/>
      <c r="F109" s="32"/>
      <c r="G109" s="32"/>
    </row>
    <row r="110" spans="1:7" ht="30" hidden="1">
      <c r="A110" s="26"/>
      <c r="B110" s="6" t="s">
        <v>25</v>
      </c>
      <c r="C110" s="55" t="s">
        <v>107</v>
      </c>
      <c r="D110" s="51"/>
      <c r="E110" s="51"/>
      <c r="F110" s="32"/>
      <c r="G110" s="32"/>
    </row>
    <row r="111" spans="1:7" ht="15" hidden="1">
      <c r="A111" s="26"/>
      <c r="B111" s="6" t="s">
        <v>39</v>
      </c>
      <c r="C111" s="55" t="s">
        <v>40</v>
      </c>
      <c r="D111" s="51"/>
      <c r="E111" s="51"/>
      <c r="F111" s="32"/>
      <c r="G111" s="32"/>
    </row>
    <row r="112" spans="1:7" ht="15">
      <c r="A112" s="26"/>
      <c r="B112" s="6">
        <v>7324</v>
      </c>
      <c r="C112" s="47" t="s">
        <v>157</v>
      </c>
      <c r="D112" s="32">
        <v>5062013</v>
      </c>
      <c r="E112" s="32">
        <v>3585735.24</v>
      </c>
      <c r="F112" s="32"/>
      <c r="G112" s="32">
        <f>F112/E112*100</f>
        <v>0</v>
      </c>
    </row>
    <row r="113" spans="1:7" ht="15">
      <c r="A113" s="26"/>
      <c r="B113" s="6" t="s">
        <v>110</v>
      </c>
      <c r="C113" s="47" t="s">
        <v>123</v>
      </c>
      <c r="D113" s="32">
        <v>507558</v>
      </c>
      <c r="E113" s="32"/>
      <c r="F113" s="32"/>
      <c r="G113" s="32" t="e">
        <f>F113/E113*100</f>
        <v>#DIV/0!</v>
      </c>
    </row>
    <row r="114" spans="1:7" ht="30">
      <c r="A114" s="26"/>
      <c r="B114" s="6" t="s">
        <v>84</v>
      </c>
      <c r="C114" s="47" t="s">
        <v>64</v>
      </c>
      <c r="D114" s="32"/>
      <c r="E114" s="32">
        <v>2100000</v>
      </c>
      <c r="F114" s="32"/>
      <c r="G114" s="32">
        <f>F114/E114*100</f>
        <v>0</v>
      </c>
    </row>
    <row r="115" spans="1:7" ht="15">
      <c r="A115" s="10" t="s">
        <v>209</v>
      </c>
      <c r="B115" s="7"/>
      <c r="C115" s="20" t="s">
        <v>223</v>
      </c>
      <c r="D115" s="31">
        <f>SUM(D116:D136)</f>
        <v>70324922</v>
      </c>
      <c r="E115" s="31">
        <f>SUM(E116:E136)</f>
        <v>66595746</v>
      </c>
      <c r="F115" s="31">
        <f>SUM(F116:F136)</f>
        <v>65431268</v>
      </c>
      <c r="G115" s="31">
        <f>F115/E115*100</f>
        <v>98.25142284613794</v>
      </c>
    </row>
    <row r="116" spans="1:7" ht="15">
      <c r="A116" s="16"/>
      <c r="B116" s="16" t="s">
        <v>153</v>
      </c>
      <c r="C116" s="47" t="s">
        <v>154</v>
      </c>
      <c r="D116" s="32">
        <v>133000</v>
      </c>
      <c r="E116" s="32">
        <v>300000</v>
      </c>
      <c r="F116" s="32">
        <v>300000</v>
      </c>
      <c r="G116" s="32">
        <f>F116/E116*100</f>
        <v>100</v>
      </c>
    </row>
    <row r="117" spans="1:7" ht="15" hidden="1">
      <c r="A117" s="26"/>
      <c r="B117" s="6" t="s">
        <v>15</v>
      </c>
      <c r="C117" s="55" t="s">
        <v>24</v>
      </c>
      <c r="D117" s="51"/>
      <c r="E117" s="32"/>
      <c r="F117" s="32"/>
      <c r="G117" s="32"/>
    </row>
    <row r="118" spans="1:7" ht="15" hidden="1">
      <c r="A118" s="26"/>
      <c r="B118" s="6" t="s">
        <v>16</v>
      </c>
      <c r="C118" s="55" t="s">
        <v>120</v>
      </c>
      <c r="D118" s="51"/>
      <c r="E118" s="32"/>
      <c r="F118" s="32"/>
      <c r="G118" s="32"/>
    </row>
    <row r="119" spans="1:7" ht="15" hidden="1">
      <c r="A119" s="26"/>
      <c r="B119" s="6" t="s">
        <v>18</v>
      </c>
      <c r="C119" s="55" t="s">
        <v>105</v>
      </c>
      <c r="D119" s="51"/>
      <c r="E119" s="32"/>
      <c r="F119" s="32"/>
      <c r="G119" s="32"/>
    </row>
    <row r="120" spans="1:7" ht="15" hidden="1">
      <c r="A120" s="26"/>
      <c r="B120" s="6" t="s">
        <v>17</v>
      </c>
      <c r="C120" s="55" t="s">
        <v>106</v>
      </c>
      <c r="D120" s="51"/>
      <c r="E120" s="32"/>
      <c r="F120" s="32"/>
      <c r="G120" s="32"/>
    </row>
    <row r="121" spans="1:7" ht="15" hidden="1">
      <c r="A121" s="26"/>
      <c r="B121" s="6">
        <v>5031</v>
      </c>
      <c r="C121" s="55" t="s">
        <v>121</v>
      </c>
      <c r="D121" s="51"/>
      <c r="E121" s="32"/>
      <c r="F121" s="32"/>
      <c r="G121" s="32"/>
    </row>
    <row r="122" spans="1:7" ht="15" hidden="1">
      <c r="A122" s="26"/>
      <c r="B122" s="6" t="s">
        <v>41</v>
      </c>
      <c r="C122" s="58" t="s">
        <v>19</v>
      </c>
      <c r="D122" s="51"/>
      <c r="E122" s="32"/>
      <c r="F122" s="32"/>
      <c r="G122" s="32"/>
    </row>
    <row r="123" spans="1:7" ht="15" hidden="1">
      <c r="A123" s="26"/>
      <c r="B123" s="6">
        <v>5033</v>
      </c>
      <c r="C123" s="55" t="s">
        <v>122</v>
      </c>
      <c r="D123" s="51"/>
      <c r="E123" s="32"/>
      <c r="F123" s="32"/>
      <c r="G123" s="32"/>
    </row>
    <row r="124" spans="1:7" ht="30" hidden="1">
      <c r="A124" s="26"/>
      <c r="B124" s="6" t="s">
        <v>25</v>
      </c>
      <c r="C124" s="55" t="s">
        <v>107</v>
      </c>
      <c r="D124" s="51"/>
      <c r="E124" s="32"/>
      <c r="F124" s="32"/>
      <c r="G124" s="32"/>
    </row>
    <row r="125" spans="1:7" ht="15" hidden="1">
      <c r="A125" s="26"/>
      <c r="B125" s="6" t="s">
        <v>39</v>
      </c>
      <c r="C125" s="55" t="s">
        <v>40</v>
      </c>
      <c r="D125" s="51"/>
      <c r="E125" s="32"/>
      <c r="F125" s="32"/>
      <c r="G125" s="32"/>
    </row>
    <row r="126" spans="1:7" ht="15">
      <c r="A126" s="26"/>
      <c r="B126" s="15" t="s">
        <v>15</v>
      </c>
      <c r="C126" s="47" t="s">
        <v>24</v>
      </c>
      <c r="D126" s="32">
        <v>1974788</v>
      </c>
      <c r="E126" s="32">
        <v>3200000</v>
      </c>
      <c r="F126" s="32">
        <v>5240000</v>
      </c>
      <c r="G126" s="32">
        <f aca="true" t="shared" si="6" ref="G126:G136">F126/E126*100</f>
        <v>163.75</v>
      </c>
    </row>
    <row r="127" spans="1:7" ht="15">
      <c r="A127" s="26"/>
      <c r="B127" s="15" t="s">
        <v>16</v>
      </c>
      <c r="C127" s="47" t="s">
        <v>120</v>
      </c>
      <c r="D127" s="32">
        <v>241639</v>
      </c>
      <c r="E127" s="32">
        <v>365000</v>
      </c>
      <c r="F127" s="32">
        <v>505000</v>
      </c>
      <c r="G127" s="32">
        <f t="shared" si="6"/>
        <v>138.35616438356163</v>
      </c>
    </row>
    <row r="128" spans="1:7" ht="15">
      <c r="A128" s="26"/>
      <c r="B128" s="15" t="s">
        <v>18</v>
      </c>
      <c r="C128" s="47" t="s">
        <v>105</v>
      </c>
      <c r="D128" s="32">
        <v>4987211</v>
      </c>
      <c r="E128" s="32">
        <v>6241190</v>
      </c>
      <c r="F128" s="32">
        <v>6200000</v>
      </c>
      <c r="G128" s="32">
        <f t="shared" si="6"/>
        <v>99.3400297058734</v>
      </c>
    </row>
    <row r="129" spans="1:7" ht="15">
      <c r="A129" s="26"/>
      <c r="B129" s="15" t="s">
        <v>17</v>
      </c>
      <c r="C129" s="47" t="s">
        <v>106</v>
      </c>
      <c r="D129" s="32">
        <v>81712</v>
      </c>
      <c r="E129" s="32">
        <v>190000</v>
      </c>
      <c r="F129" s="32">
        <v>250000</v>
      </c>
      <c r="G129" s="32">
        <f t="shared" si="6"/>
        <v>131.57894736842107</v>
      </c>
    </row>
    <row r="130" spans="1:7" ht="15">
      <c r="A130" s="26"/>
      <c r="B130" s="17">
        <v>5031</v>
      </c>
      <c r="C130" s="47" t="s">
        <v>121</v>
      </c>
      <c r="D130" s="32">
        <v>27347666</v>
      </c>
      <c r="E130" s="32">
        <v>32039113</v>
      </c>
      <c r="F130" s="32">
        <v>31423268</v>
      </c>
      <c r="G130" s="32">
        <f t="shared" si="6"/>
        <v>98.07783380270234</v>
      </c>
    </row>
    <row r="131" spans="1:7" ht="15">
      <c r="A131" s="26"/>
      <c r="B131" s="15" t="s">
        <v>41</v>
      </c>
      <c r="C131" s="47" t="s">
        <v>19</v>
      </c>
      <c r="D131" s="32">
        <v>2323400</v>
      </c>
      <c r="E131" s="32">
        <v>1736100</v>
      </c>
      <c r="F131" s="32"/>
      <c r="G131" s="32">
        <f t="shared" si="6"/>
        <v>0</v>
      </c>
    </row>
    <row r="132" spans="1:7" ht="15">
      <c r="A132" s="26"/>
      <c r="B132" s="17">
        <v>5033</v>
      </c>
      <c r="C132" s="47" t="s">
        <v>122</v>
      </c>
      <c r="D132" s="32">
        <v>10045170</v>
      </c>
      <c r="E132" s="32">
        <v>12039720</v>
      </c>
      <c r="F132" s="32">
        <v>11768000</v>
      </c>
      <c r="G132" s="32">
        <f t="shared" si="6"/>
        <v>97.74313688358201</v>
      </c>
    </row>
    <row r="133" spans="1:7" ht="30">
      <c r="A133" s="26"/>
      <c r="B133" s="15" t="s">
        <v>155</v>
      </c>
      <c r="C133" s="47" t="s">
        <v>156</v>
      </c>
      <c r="D133" s="32">
        <v>109681</v>
      </c>
      <c r="E133" s="32">
        <v>156000</v>
      </c>
      <c r="F133" s="32"/>
      <c r="G133" s="32">
        <f t="shared" si="6"/>
        <v>0</v>
      </c>
    </row>
    <row r="134" spans="1:7" ht="30">
      <c r="A134" s="26"/>
      <c r="B134" s="15" t="s">
        <v>65</v>
      </c>
      <c r="C134" s="47" t="s">
        <v>66</v>
      </c>
      <c r="D134" s="32">
        <v>126766</v>
      </c>
      <c r="E134" s="32">
        <v>144000</v>
      </c>
      <c r="F134" s="32"/>
      <c r="G134" s="32">
        <f t="shared" si="6"/>
        <v>0</v>
      </c>
    </row>
    <row r="135" spans="1:7" ht="30">
      <c r="A135" s="26"/>
      <c r="B135" s="6" t="s">
        <v>25</v>
      </c>
      <c r="C135" s="47" t="s">
        <v>107</v>
      </c>
      <c r="D135" s="32">
        <v>1101549</v>
      </c>
      <c r="E135" s="32">
        <v>1763123</v>
      </c>
      <c r="F135" s="32">
        <v>1695000</v>
      </c>
      <c r="G135" s="32">
        <f t="shared" si="6"/>
        <v>96.13623099466118</v>
      </c>
    </row>
    <row r="136" spans="1:7" ht="15">
      <c r="A136" s="26"/>
      <c r="B136" s="6" t="s">
        <v>39</v>
      </c>
      <c r="C136" s="47" t="s">
        <v>40</v>
      </c>
      <c r="D136" s="32">
        <v>21852340</v>
      </c>
      <c r="E136" s="32">
        <v>8421500</v>
      </c>
      <c r="F136" s="32">
        <v>8050000</v>
      </c>
      <c r="G136" s="32">
        <f t="shared" si="6"/>
        <v>95.58867185180787</v>
      </c>
    </row>
    <row r="137" spans="1:7" ht="15">
      <c r="A137" s="10" t="s">
        <v>56</v>
      </c>
      <c r="B137" s="7"/>
      <c r="C137" s="41" t="s">
        <v>160</v>
      </c>
      <c r="D137" s="35">
        <f>SUM(D138:D151)</f>
        <v>106387273</v>
      </c>
      <c r="E137" s="35">
        <f>SUM(E138:E152)</f>
        <v>94190085</v>
      </c>
      <c r="F137" s="35">
        <f>SUM(F138:F151)</f>
        <v>10640650</v>
      </c>
      <c r="G137" s="31">
        <f aca="true" t="shared" si="7" ref="G137:G166">F137/E137*100</f>
        <v>11.296995856835675</v>
      </c>
    </row>
    <row r="138" spans="1:7" ht="15">
      <c r="A138" s="4"/>
      <c r="B138" s="4" t="s">
        <v>59</v>
      </c>
      <c r="C138" s="47" t="s">
        <v>60</v>
      </c>
      <c r="D138" s="34">
        <v>1856400</v>
      </c>
      <c r="E138" s="34">
        <v>2349700</v>
      </c>
      <c r="F138" s="34">
        <v>2349700</v>
      </c>
      <c r="G138" s="32">
        <f t="shared" si="7"/>
        <v>100</v>
      </c>
    </row>
    <row r="139" spans="1:7" ht="30">
      <c r="A139" s="4"/>
      <c r="B139" s="6" t="s">
        <v>35</v>
      </c>
      <c r="C139" s="47" t="s">
        <v>108</v>
      </c>
      <c r="D139" s="32">
        <v>91583</v>
      </c>
      <c r="E139" s="32">
        <v>272844</v>
      </c>
      <c r="F139" s="32">
        <v>173026</v>
      </c>
      <c r="G139" s="32">
        <f>F139/E139*100</f>
        <v>63.41572473647945</v>
      </c>
    </row>
    <row r="140" spans="1:7" ht="15">
      <c r="A140" s="16"/>
      <c r="B140" s="16">
        <v>7310</v>
      </c>
      <c r="C140" s="40" t="s">
        <v>210</v>
      </c>
      <c r="D140" s="34"/>
      <c r="E140" s="34">
        <v>2000000</v>
      </c>
      <c r="F140" s="34"/>
      <c r="G140" s="32">
        <f t="shared" si="7"/>
        <v>0</v>
      </c>
    </row>
    <row r="141" spans="1:7" ht="15">
      <c r="A141" s="16"/>
      <c r="B141" s="16">
        <v>7321</v>
      </c>
      <c r="C141" s="40" t="s">
        <v>140</v>
      </c>
      <c r="D141" s="34"/>
      <c r="E141" s="34">
        <v>19440</v>
      </c>
      <c r="F141" s="34"/>
      <c r="G141" s="32"/>
    </row>
    <row r="142" spans="1:7" ht="15">
      <c r="A142" s="16"/>
      <c r="B142" s="16" t="s">
        <v>138</v>
      </c>
      <c r="C142" s="40" t="s">
        <v>139</v>
      </c>
      <c r="D142" s="34">
        <v>3485319</v>
      </c>
      <c r="E142" s="35"/>
      <c r="F142" s="34">
        <v>2505312</v>
      </c>
      <c r="G142" s="32" t="e">
        <f t="shared" si="7"/>
        <v>#DIV/0!</v>
      </c>
    </row>
    <row r="143" spans="1:7" ht="15">
      <c r="A143" s="16"/>
      <c r="B143" s="16">
        <v>7325</v>
      </c>
      <c r="C143" s="40" t="s">
        <v>211</v>
      </c>
      <c r="D143" s="34"/>
      <c r="E143" s="34">
        <v>7413941</v>
      </c>
      <c r="F143" s="35"/>
      <c r="G143" s="32">
        <f t="shared" si="7"/>
        <v>0</v>
      </c>
    </row>
    <row r="144" spans="1:7" ht="15">
      <c r="A144" s="16"/>
      <c r="B144" s="16">
        <v>7330</v>
      </c>
      <c r="C144" s="40" t="s">
        <v>124</v>
      </c>
      <c r="D144" s="34">
        <v>721005</v>
      </c>
      <c r="E144" s="34"/>
      <c r="F144" s="34"/>
      <c r="G144" s="32" t="e">
        <f t="shared" si="7"/>
        <v>#DIV/0!</v>
      </c>
    </row>
    <row r="145" spans="1:7" ht="15">
      <c r="A145" s="16"/>
      <c r="B145" s="16">
        <v>7340</v>
      </c>
      <c r="C145" s="40" t="s">
        <v>212</v>
      </c>
      <c r="D145" s="34"/>
      <c r="E145" s="34">
        <v>33022500</v>
      </c>
      <c r="F145" s="34"/>
      <c r="G145" s="32">
        <f t="shared" si="7"/>
        <v>0</v>
      </c>
    </row>
    <row r="146" spans="1:7" ht="30">
      <c r="A146" s="16"/>
      <c r="B146" s="16">
        <v>7361</v>
      </c>
      <c r="C146" s="39" t="s">
        <v>70</v>
      </c>
      <c r="D146" s="34">
        <v>30470786</v>
      </c>
      <c r="E146" s="34">
        <v>26572666</v>
      </c>
      <c r="F146" s="34">
        <v>2728839</v>
      </c>
      <c r="G146" s="32">
        <f t="shared" si="7"/>
        <v>10.269345951211669</v>
      </c>
    </row>
    <row r="147" spans="1:7" ht="30">
      <c r="A147" s="16"/>
      <c r="B147" s="16">
        <v>7363</v>
      </c>
      <c r="C147" s="39" t="s">
        <v>64</v>
      </c>
      <c r="D147" s="34"/>
      <c r="E147" s="34">
        <v>7020000</v>
      </c>
      <c r="F147" s="34"/>
      <c r="G147" s="32">
        <f t="shared" si="7"/>
        <v>0</v>
      </c>
    </row>
    <row r="148" spans="1:7" ht="30">
      <c r="A148" s="16"/>
      <c r="B148" s="16" t="s">
        <v>158</v>
      </c>
      <c r="C148" s="39" t="s">
        <v>159</v>
      </c>
      <c r="D148" s="34">
        <v>64750000</v>
      </c>
      <c r="E148" s="34">
        <v>7000000</v>
      </c>
      <c r="F148" s="34"/>
      <c r="G148" s="32">
        <f t="shared" si="7"/>
        <v>0</v>
      </c>
    </row>
    <row r="149" spans="1:7" ht="15">
      <c r="A149" s="16"/>
      <c r="B149" s="16">
        <v>7693</v>
      </c>
      <c r="C149" s="40" t="s">
        <v>80</v>
      </c>
      <c r="D149" s="34">
        <v>3014200</v>
      </c>
      <c r="E149" s="32">
        <v>2000000</v>
      </c>
      <c r="F149" s="32"/>
      <c r="G149" s="32">
        <f t="shared" si="7"/>
        <v>0</v>
      </c>
    </row>
    <row r="150" spans="1:7" ht="15">
      <c r="A150" s="6"/>
      <c r="B150" s="6" t="s">
        <v>42</v>
      </c>
      <c r="C150" s="40" t="s">
        <v>43</v>
      </c>
      <c r="D150" s="34">
        <v>471600</v>
      </c>
      <c r="E150" s="32">
        <v>471600</v>
      </c>
      <c r="F150" s="32"/>
      <c r="G150" s="32">
        <f t="shared" si="7"/>
        <v>0</v>
      </c>
    </row>
    <row r="151" spans="1:7" ht="30">
      <c r="A151" s="6"/>
      <c r="B151" s="6" t="s">
        <v>82</v>
      </c>
      <c r="C151" s="47" t="s">
        <v>221</v>
      </c>
      <c r="D151" s="49">
        <v>1526380</v>
      </c>
      <c r="E151" s="32">
        <v>4547394</v>
      </c>
      <c r="F151" s="32">
        <v>2883773</v>
      </c>
      <c r="G151" s="32">
        <f>F151/E151*100</f>
        <v>63.41594768344243</v>
      </c>
    </row>
    <row r="152" spans="1:7" ht="15">
      <c r="A152" s="6"/>
      <c r="B152" s="6" t="s">
        <v>109</v>
      </c>
      <c r="C152" s="47" t="s">
        <v>127</v>
      </c>
      <c r="D152" s="49"/>
      <c r="E152" s="32">
        <v>1500000</v>
      </c>
      <c r="F152" s="32"/>
      <c r="G152" s="32">
        <f>F152/E152*100</f>
        <v>0</v>
      </c>
    </row>
    <row r="153" spans="1:7" ht="15">
      <c r="A153" s="10" t="s">
        <v>61</v>
      </c>
      <c r="B153" s="7"/>
      <c r="C153" s="20" t="s">
        <v>141</v>
      </c>
      <c r="D153" s="31">
        <f>SUM(D154:D166)</f>
        <v>1148092054.1299999</v>
      </c>
      <c r="E153" s="31">
        <f>SUM(E154:E166)</f>
        <v>1614131062.8000002</v>
      </c>
      <c r="F153" s="31">
        <f>SUM(F154:F166)</f>
        <v>673530289</v>
      </c>
      <c r="G153" s="31">
        <f t="shared" si="7"/>
        <v>41.72711278052234</v>
      </c>
    </row>
    <row r="154" spans="1:7" ht="15">
      <c r="A154" s="6"/>
      <c r="B154" s="6" t="s">
        <v>110</v>
      </c>
      <c r="C154" s="39" t="s">
        <v>123</v>
      </c>
      <c r="D154" s="32">
        <v>218194.8</v>
      </c>
      <c r="E154" s="32">
        <v>61754</v>
      </c>
      <c r="F154" s="32"/>
      <c r="G154" s="32">
        <f t="shared" si="7"/>
        <v>0</v>
      </c>
    </row>
    <row r="155" spans="1:7" ht="30">
      <c r="A155" s="6"/>
      <c r="B155" s="6" t="s">
        <v>83</v>
      </c>
      <c r="C155" s="39" t="s">
        <v>70</v>
      </c>
      <c r="D155" s="32">
        <v>7230210.9399999995</v>
      </c>
      <c r="E155" s="32">
        <v>3320085</v>
      </c>
      <c r="F155" s="32">
        <v>7397989</v>
      </c>
      <c r="G155" s="52" t="s">
        <v>231</v>
      </c>
    </row>
    <row r="156" spans="1:7" ht="30">
      <c r="A156" s="6"/>
      <c r="B156" s="6" t="s">
        <v>84</v>
      </c>
      <c r="C156" s="39" t="s">
        <v>64</v>
      </c>
      <c r="D156" s="32">
        <v>6416756.18</v>
      </c>
      <c r="E156" s="32"/>
      <c r="F156" s="32"/>
      <c r="G156" s="32" t="e">
        <f t="shared" si="7"/>
        <v>#DIV/0!</v>
      </c>
    </row>
    <row r="157" spans="1:7" ht="30">
      <c r="A157" s="6"/>
      <c r="B157" s="6" t="s">
        <v>88</v>
      </c>
      <c r="C157" s="39" t="s">
        <v>71</v>
      </c>
      <c r="D157" s="32">
        <v>122103446.68</v>
      </c>
      <c r="E157" s="32">
        <v>13751291.06</v>
      </c>
      <c r="F157" s="32"/>
      <c r="G157" s="32">
        <f t="shared" si="7"/>
        <v>0</v>
      </c>
    </row>
    <row r="158" spans="1:7" ht="15">
      <c r="A158" s="6"/>
      <c r="B158" s="16">
        <v>7413</v>
      </c>
      <c r="C158" s="40" t="s">
        <v>78</v>
      </c>
      <c r="D158" s="34">
        <v>510000</v>
      </c>
      <c r="E158" s="34">
        <f>500000+810000</f>
        <v>1310000</v>
      </c>
      <c r="F158" s="34">
        <v>411000</v>
      </c>
      <c r="G158" s="32">
        <f>F158/E158*100</f>
        <v>31.37404580152672</v>
      </c>
    </row>
    <row r="159" spans="1:7" ht="15">
      <c r="A159" s="6"/>
      <c r="B159" s="16">
        <v>7430</v>
      </c>
      <c r="C159" s="40" t="s">
        <v>79</v>
      </c>
      <c r="D159" s="34">
        <v>12840731</v>
      </c>
      <c r="E159" s="34">
        <v>462164051</v>
      </c>
      <c r="F159" s="34"/>
      <c r="G159" s="32">
        <f>F159/E159*100</f>
        <v>0</v>
      </c>
    </row>
    <row r="160" spans="1:7" ht="15">
      <c r="A160" s="6"/>
      <c r="B160" s="6" t="s">
        <v>85</v>
      </c>
      <c r="C160" s="39" t="s">
        <v>89</v>
      </c>
      <c r="D160" s="32">
        <v>300000000</v>
      </c>
      <c r="E160" s="32">
        <v>475120313.64</v>
      </c>
      <c r="F160" s="32"/>
      <c r="G160" s="32">
        <f t="shared" si="7"/>
        <v>0</v>
      </c>
    </row>
    <row r="161" spans="1:7" ht="30">
      <c r="A161" s="6"/>
      <c r="B161" s="6" t="s">
        <v>86</v>
      </c>
      <c r="C161" s="39" t="s">
        <v>90</v>
      </c>
      <c r="D161" s="32"/>
      <c r="E161" s="32">
        <v>700000</v>
      </c>
      <c r="F161" s="32"/>
      <c r="G161" s="32">
        <f t="shared" si="7"/>
        <v>0</v>
      </c>
    </row>
    <row r="162" spans="1:7" ht="30">
      <c r="A162" s="6"/>
      <c r="B162" s="6" t="s">
        <v>87</v>
      </c>
      <c r="C162" s="39" t="s">
        <v>91</v>
      </c>
      <c r="D162" s="32">
        <v>687687266.31</v>
      </c>
      <c r="E162" s="32">
        <v>639908953.1</v>
      </c>
      <c r="F162" s="32">
        <v>663955300</v>
      </c>
      <c r="G162" s="32">
        <f t="shared" si="7"/>
        <v>103.7577762873154</v>
      </c>
    </row>
    <row r="163" spans="1:7" ht="30">
      <c r="A163" s="6"/>
      <c r="B163" s="6" t="s">
        <v>132</v>
      </c>
      <c r="C163" s="39" t="s">
        <v>134</v>
      </c>
      <c r="D163" s="32">
        <v>9893488.22</v>
      </c>
      <c r="E163" s="32">
        <v>17370715</v>
      </c>
      <c r="F163" s="32">
        <v>1766000</v>
      </c>
      <c r="G163" s="32">
        <f t="shared" si="7"/>
        <v>10.166536034930052</v>
      </c>
    </row>
    <row r="164" spans="1:7" ht="15">
      <c r="A164" s="6"/>
      <c r="B164" s="16">
        <v>7693</v>
      </c>
      <c r="C164" s="40" t="s">
        <v>80</v>
      </c>
      <c r="D164" s="34">
        <v>250000</v>
      </c>
      <c r="E164" s="32">
        <v>224000</v>
      </c>
      <c r="F164" s="32"/>
      <c r="G164" s="32">
        <f t="shared" si="7"/>
        <v>0</v>
      </c>
    </row>
    <row r="165" spans="1:7" ht="14.25" customHeight="1">
      <c r="A165" s="6"/>
      <c r="B165" s="6" t="s">
        <v>149</v>
      </c>
      <c r="C165" s="39" t="s">
        <v>129</v>
      </c>
      <c r="D165" s="32">
        <v>550000</v>
      </c>
      <c r="E165" s="32"/>
      <c r="F165" s="32"/>
      <c r="G165" s="32" t="e">
        <f t="shared" si="7"/>
        <v>#DIV/0!</v>
      </c>
    </row>
    <row r="166" spans="1:7" ht="14.25" customHeight="1">
      <c r="A166" s="6"/>
      <c r="B166" s="6" t="s">
        <v>161</v>
      </c>
      <c r="C166" s="39" t="s">
        <v>162</v>
      </c>
      <c r="D166" s="32">
        <v>391960</v>
      </c>
      <c r="E166" s="32">
        <v>199900</v>
      </c>
      <c r="F166" s="32"/>
      <c r="G166" s="32">
        <f t="shared" si="7"/>
        <v>0</v>
      </c>
    </row>
    <row r="167" spans="1:7" ht="28.5">
      <c r="A167" s="10" t="s">
        <v>57</v>
      </c>
      <c r="B167" s="7"/>
      <c r="C167" s="41" t="s">
        <v>167</v>
      </c>
      <c r="D167" s="35">
        <f>SUM(D168:D174)</f>
        <v>10101405.36</v>
      </c>
      <c r="E167" s="35">
        <f>SUM(E168:E174)</f>
        <v>9825656.96</v>
      </c>
      <c r="F167" s="35">
        <f>SUM(F168:F174)</f>
        <v>7075000</v>
      </c>
      <c r="G167" s="31">
        <f aca="true" t="shared" si="8" ref="G167:G188">F167/E167*100</f>
        <v>72.00536339505994</v>
      </c>
    </row>
    <row r="168" spans="1:7" ht="15">
      <c r="A168" s="10"/>
      <c r="B168" s="6">
        <v>7140</v>
      </c>
      <c r="C168" s="40" t="s">
        <v>163</v>
      </c>
      <c r="D168" s="34">
        <v>20000</v>
      </c>
      <c r="E168" s="32"/>
      <c r="F168" s="32"/>
      <c r="G168" s="32" t="e">
        <f t="shared" si="8"/>
        <v>#DIV/0!</v>
      </c>
    </row>
    <row r="169" spans="1:7" ht="15">
      <c r="A169" s="10"/>
      <c r="B169" s="6">
        <v>7160</v>
      </c>
      <c r="C169" s="40" t="s">
        <v>164</v>
      </c>
      <c r="D169" s="34">
        <v>146889.43</v>
      </c>
      <c r="E169" s="32"/>
      <c r="F169" s="32"/>
      <c r="G169" s="32" t="e">
        <f t="shared" si="8"/>
        <v>#DIV/0!</v>
      </c>
    </row>
    <row r="170" spans="1:7" ht="15">
      <c r="A170" s="16"/>
      <c r="B170" s="16">
        <v>7693</v>
      </c>
      <c r="C170" s="40" t="s">
        <v>80</v>
      </c>
      <c r="D170" s="34">
        <v>100000</v>
      </c>
      <c r="E170" s="32">
        <v>120000</v>
      </c>
      <c r="F170" s="32"/>
      <c r="G170" s="32">
        <f t="shared" si="8"/>
        <v>0</v>
      </c>
    </row>
    <row r="171" spans="1:7" ht="15">
      <c r="A171" s="6"/>
      <c r="B171" s="6" t="s">
        <v>36</v>
      </c>
      <c r="C171" s="40" t="s">
        <v>126</v>
      </c>
      <c r="D171" s="34">
        <v>1039217.93</v>
      </c>
      <c r="E171" s="32">
        <v>1405656.96</v>
      </c>
      <c r="F171" s="32">
        <v>75000</v>
      </c>
      <c r="G171" s="32">
        <f t="shared" si="8"/>
        <v>5.335583441353998</v>
      </c>
    </row>
    <row r="172" spans="1:7" ht="15">
      <c r="A172" s="6"/>
      <c r="B172" s="6" t="s">
        <v>45</v>
      </c>
      <c r="C172" s="40" t="s">
        <v>125</v>
      </c>
      <c r="D172" s="34">
        <v>6847698</v>
      </c>
      <c r="E172" s="32">
        <v>8300000</v>
      </c>
      <c r="F172" s="32">
        <v>7000000</v>
      </c>
      <c r="G172" s="32">
        <f t="shared" si="8"/>
        <v>84.33734939759037</v>
      </c>
    </row>
    <row r="173" spans="1:7" ht="15">
      <c r="A173" s="6"/>
      <c r="B173" s="6" t="s">
        <v>109</v>
      </c>
      <c r="C173" s="40" t="s">
        <v>127</v>
      </c>
      <c r="D173" s="34">
        <v>1250000</v>
      </c>
      <c r="E173" s="32"/>
      <c r="F173" s="32"/>
      <c r="G173" s="32" t="e">
        <f t="shared" si="8"/>
        <v>#DIV/0!</v>
      </c>
    </row>
    <row r="174" spans="1:7" ht="15">
      <c r="A174" s="6"/>
      <c r="B174" s="6" t="s">
        <v>165</v>
      </c>
      <c r="C174" s="40" t="s">
        <v>166</v>
      </c>
      <c r="D174" s="34">
        <v>697600</v>
      </c>
      <c r="E174" s="32"/>
      <c r="F174" s="32"/>
      <c r="G174" s="32" t="e">
        <f t="shared" si="8"/>
        <v>#DIV/0!</v>
      </c>
    </row>
    <row r="175" spans="1:7" ht="15">
      <c r="A175" s="10">
        <v>2800000</v>
      </c>
      <c r="B175" s="7"/>
      <c r="C175" s="20" t="s">
        <v>168</v>
      </c>
      <c r="D175" s="31">
        <f>D176</f>
        <v>0</v>
      </c>
      <c r="E175" s="31">
        <f>E176</f>
        <v>7880511</v>
      </c>
      <c r="F175" s="31">
        <f>F176</f>
        <v>3486200</v>
      </c>
      <c r="G175" s="31">
        <f t="shared" si="8"/>
        <v>44.23824800193795</v>
      </c>
    </row>
    <row r="176" spans="1:7" ht="15">
      <c r="A176" s="9"/>
      <c r="B176" s="9" t="s">
        <v>42</v>
      </c>
      <c r="C176" s="47" t="s">
        <v>43</v>
      </c>
      <c r="D176" s="32"/>
      <c r="E176" s="32">
        <v>7880511</v>
      </c>
      <c r="F176" s="32">
        <v>3486200</v>
      </c>
      <c r="G176" s="32">
        <f t="shared" si="8"/>
        <v>44.23824800193795</v>
      </c>
    </row>
    <row r="177" spans="1:7" ht="28.5">
      <c r="A177" s="10" t="s">
        <v>58</v>
      </c>
      <c r="B177" s="7"/>
      <c r="C177" s="41" t="s">
        <v>44</v>
      </c>
      <c r="D177" s="35">
        <f>SUM(D178:D182)</f>
        <v>5626204</v>
      </c>
      <c r="E177" s="35">
        <f>SUM(E178:E184)</f>
        <v>7973418</v>
      </c>
      <c r="F177" s="35">
        <f>SUM(F178:F184)</f>
        <v>4500000</v>
      </c>
      <c r="G177" s="32">
        <f t="shared" si="8"/>
        <v>56.43752779548243</v>
      </c>
    </row>
    <row r="178" spans="1:7" ht="15">
      <c r="A178" s="4"/>
      <c r="B178" s="4" t="s">
        <v>59</v>
      </c>
      <c r="C178" s="47" t="s">
        <v>60</v>
      </c>
      <c r="D178" s="34">
        <v>99068</v>
      </c>
      <c r="E178" s="34">
        <v>140500</v>
      </c>
      <c r="F178" s="34">
        <v>140500</v>
      </c>
      <c r="G178" s="32">
        <f t="shared" si="8"/>
        <v>100</v>
      </c>
    </row>
    <row r="179" spans="1:7" ht="15">
      <c r="A179" s="16"/>
      <c r="B179" s="16">
        <v>8110</v>
      </c>
      <c r="C179" s="43" t="s">
        <v>129</v>
      </c>
      <c r="D179" s="32">
        <v>5093853</v>
      </c>
      <c r="E179" s="32">
        <v>5766000</v>
      </c>
      <c r="F179" s="32">
        <f>4500000-F178</f>
        <v>4359500</v>
      </c>
      <c r="G179" s="32">
        <f t="shared" si="8"/>
        <v>75.60700659035726</v>
      </c>
    </row>
    <row r="180" spans="1:7" ht="15">
      <c r="A180" s="16"/>
      <c r="B180" s="16">
        <v>8230</v>
      </c>
      <c r="C180" s="43" t="s">
        <v>213</v>
      </c>
      <c r="D180" s="32"/>
      <c r="E180" s="32">
        <v>1450000</v>
      </c>
      <c r="F180" s="32"/>
      <c r="G180" s="32">
        <f t="shared" si="8"/>
        <v>0</v>
      </c>
    </row>
    <row r="181" spans="1:7" ht="15">
      <c r="A181" s="16"/>
      <c r="B181" s="16" t="s">
        <v>161</v>
      </c>
      <c r="C181" s="43" t="s">
        <v>162</v>
      </c>
      <c r="D181" s="32">
        <v>373283</v>
      </c>
      <c r="E181" s="32">
        <v>225669</v>
      </c>
      <c r="F181" s="32"/>
      <c r="G181" s="32">
        <f t="shared" si="8"/>
        <v>0</v>
      </c>
    </row>
    <row r="182" spans="1:7" ht="15">
      <c r="A182" s="16"/>
      <c r="B182" s="16" t="s">
        <v>42</v>
      </c>
      <c r="C182" s="43" t="s">
        <v>43</v>
      </c>
      <c r="D182" s="34">
        <v>60000</v>
      </c>
      <c r="E182" s="32"/>
      <c r="F182" s="32"/>
      <c r="G182" s="32" t="e">
        <f t="shared" si="8"/>
        <v>#DIV/0!</v>
      </c>
    </row>
    <row r="183" spans="1:7" ht="30">
      <c r="A183" s="16"/>
      <c r="B183" s="16">
        <v>8771</v>
      </c>
      <c r="C183" s="43" t="s">
        <v>214</v>
      </c>
      <c r="D183" s="34"/>
      <c r="E183" s="32">
        <v>367249</v>
      </c>
      <c r="F183" s="32"/>
      <c r="G183" s="32">
        <f>F183/E183*100</f>
        <v>0</v>
      </c>
    </row>
    <row r="184" spans="1:7" ht="15">
      <c r="A184" s="16"/>
      <c r="B184" s="16">
        <v>8775</v>
      </c>
      <c r="C184" s="43" t="s">
        <v>215</v>
      </c>
      <c r="D184" s="34"/>
      <c r="E184" s="32">
        <v>24000</v>
      </c>
      <c r="F184" s="32"/>
      <c r="G184" s="32">
        <f>F184/E184*100</f>
        <v>0</v>
      </c>
    </row>
    <row r="185" spans="1:7" s="12" customFormat="1" ht="14.25">
      <c r="A185" s="11">
        <v>3700000</v>
      </c>
      <c r="B185" s="7"/>
      <c r="C185" s="44" t="s">
        <v>3</v>
      </c>
      <c r="D185" s="35">
        <f>SUM(D186:D189)</f>
        <v>42347958.89</v>
      </c>
      <c r="E185" s="35">
        <f>SUM(E186:E189)</f>
        <v>25133872.63</v>
      </c>
      <c r="F185" s="35">
        <f>SUM(F186:F189)</f>
        <v>22704012</v>
      </c>
      <c r="G185" s="31">
        <f t="shared" si="8"/>
        <v>90.33232695267304</v>
      </c>
    </row>
    <row r="186" spans="1:7" ht="15">
      <c r="A186" s="16"/>
      <c r="B186" s="28">
        <v>8710</v>
      </c>
      <c r="C186" s="45" t="s">
        <v>218</v>
      </c>
      <c r="D186" s="36">
        <v>651692.89</v>
      </c>
      <c r="E186" s="36">
        <v>340863.63</v>
      </c>
      <c r="F186" s="36">
        <v>15782512</v>
      </c>
      <c r="G186" s="52" t="s">
        <v>231</v>
      </c>
    </row>
    <row r="187" spans="1:7" ht="15">
      <c r="A187" s="16"/>
      <c r="B187" s="38" t="s">
        <v>111</v>
      </c>
      <c r="C187" s="45" t="s">
        <v>131</v>
      </c>
      <c r="D187" s="32">
        <v>2100000</v>
      </c>
      <c r="E187" s="32">
        <v>1000000</v>
      </c>
      <c r="F187" s="32"/>
      <c r="G187" s="32">
        <f>F187/E187*100</f>
        <v>0</v>
      </c>
    </row>
    <row r="188" spans="1:7" ht="15">
      <c r="A188" s="29"/>
      <c r="B188" s="4" t="s">
        <v>37</v>
      </c>
      <c r="C188" s="45" t="s">
        <v>38</v>
      </c>
      <c r="D188" s="32">
        <v>18187066</v>
      </c>
      <c r="E188" s="32">
        <v>9279439</v>
      </c>
      <c r="F188" s="32">
        <v>2124000</v>
      </c>
      <c r="G188" s="32">
        <f t="shared" si="8"/>
        <v>22.889314752756064</v>
      </c>
    </row>
    <row r="189" spans="1:7" ht="30">
      <c r="A189" s="28"/>
      <c r="B189" s="16">
        <v>9800</v>
      </c>
      <c r="C189" s="40" t="s">
        <v>130</v>
      </c>
      <c r="D189" s="32">
        <v>21409200</v>
      </c>
      <c r="E189" s="32">
        <v>14513570</v>
      </c>
      <c r="F189" s="32">
        <v>4797500</v>
      </c>
      <c r="G189" s="32">
        <f>F189/E189*100</f>
        <v>33.05527172156816</v>
      </c>
    </row>
    <row r="190" spans="1:7" s="12" customFormat="1" ht="14.25">
      <c r="A190" s="7"/>
      <c r="B190" s="7"/>
      <c r="C190" s="46" t="s">
        <v>1</v>
      </c>
      <c r="D190" s="31">
        <f>D7+D19+D58+D77+D92+D177+D89+D137+D153+D167+D185+D12+D175+D115</f>
        <v>3190822929.3599997</v>
      </c>
      <c r="E190" s="31">
        <f>E7+E19+E58+E77+E92+E177+E89+E137+E153+E167+E185+E12+E175+E115</f>
        <v>3448847048.1200004</v>
      </c>
      <c r="F190" s="31">
        <f>F7+F19+F58+F77+F92+F177+F89+F137+F153+F167+F185+F12+F175+F115</f>
        <v>2346167632</v>
      </c>
      <c r="G190" s="31">
        <f>F190/E190*100</f>
        <v>68.02759296846517</v>
      </c>
    </row>
    <row r="191" spans="1:7" s="12" customFormat="1" ht="14.25">
      <c r="A191" s="65" t="s">
        <v>232</v>
      </c>
      <c r="B191" s="19"/>
      <c r="C191" s="60"/>
      <c r="D191" s="61"/>
      <c r="E191" s="61"/>
      <c r="F191" s="61"/>
      <c r="G191" s="61"/>
    </row>
    <row r="192" spans="1:7" s="12" customFormat="1" ht="14.25">
      <c r="A192" s="65"/>
      <c r="B192" s="19"/>
      <c r="C192" s="60"/>
      <c r="D192" s="61"/>
      <c r="E192" s="61"/>
      <c r="F192" s="61"/>
      <c r="G192" s="61"/>
    </row>
    <row r="193" spans="3:7" ht="15">
      <c r="C193" s="18"/>
      <c r="D193" s="22"/>
      <c r="E193" s="23"/>
      <c r="F193" s="22"/>
      <c r="G193" s="22"/>
    </row>
    <row r="194" spans="1:7" ht="15">
      <c r="A194" s="25" t="s">
        <v>92</v>
      </c>
      <c r="C194" s="18"/>
      <c r="D194" s="30"/>
      <c r="E194" s="22"/>
      <c r="F194" s="22"/>
      <c r="G194" s="22"/>
    </row>
    <row r="195" spans="1:7" ht="15">
      <c r="A195" s="25" t="s">
        <v>93</v>
      </c>
      <c r="C195" s="18"/>
      <c r="D195" s="22"/>
      <c r="E195" s="22"/>
      <c r="G195" s="59" t="s">
        <v>222</v>
      </c>
    </row>
    <row r="196" spans="4:7" ht="15">
      <c r="D196" s="57"/>
      <c r="E196" s="57"/>
      <c r="F196" s="57"/>
      <c r="G196" s="22"/>
    </row>
    <row r="197" spans="4:7" ht="15">
      <c r="D197" s="57"/>
      <c r="E197" s="57"/>
      <c r="F197" s="57"/>
      <c r="G197" s="22"/>
    </row>
    <row r="198" spans="4:7" ht="15">
      <c r="D198" s="23"/>
      <c r="E198" s="23"/>
      <c r="F198" s="22"/>
      <c r="G198" s="24"/>
    </row>
    <row r="199" spans="4:7" ht="15">
      <c r="D199" s="23"/>
      <c r="E199" s="23"/>
      <c r="F199" s="23"/>
      <c r="G199" s="24"/>
    </row>
    <row r="200" spans="4:7" ht="15">
      <c r="D200" s="22"/>
      <c r="E200" s="22"/>
      <c r="F200" s="22"/>
      <c r="G200" s="22"/>
    </row>
    <row r="201" spans="4:7" ht="15">
      <c r="D201" s="23"/>
      <c r="E201" s="23"/>
      <c r="F201" s="23"/>
      <c r="G201" s="22"/>
    </row>
    <row r="202" spans="1:7" ht="15">
      <c r="A202" s="2"/>
      <c r="B202" s="2"/>
      <c r="D202" s="22"/>
      <c r="E202" s="22"/>
      <c r="F202" s="22"/>
      <c r="G202" s="22"/>
    </row>
    <row r="203" spans="1:7" ht="15">
      <c r="A203" s="2"/>
      <c r="B203" s="2"/>
      <c r="D203" s="22"/>
      <c r="E203" s="22"/>
      <c r="F203" s="22"/>
      <c r="G203" s="22"/>
    </row>
    <row r="204" spans="1:7" ht="15">
      <c r="A204" s="2"/>
      <c r="B204" s="2"/>
      <c r="D204" s="22"/>
      <c r="E204" s="22"/>
      <c r="F204" s="22"/>
      <c r="G204" s="22"/>
    </row>
    <row r="205" spans="1:7" ht="15">
      <c r="A205" s="2"/>
      <c r="B205" s="2"/>
      <c r="D205" s="22"/>
      <c r="E205" s="22"/>
      <c r="F205" s="22"/>
      <c r="G205" s="22"/>
    </row>
    <row r="206" spans="1:7" ht="15">
      <c r="A206" s="2"/>
      <c r="B206" s="2"/>
      <c r="D206" s="22"/>
      <c r="E206" s="22"/>
      <c r="F206" s="22"/>
      <c r="G206" s="22"/>
    </row>
    <row r="207" spans="1:7" ht="15">
      <c r="A207" s="2"/>
      <c r="B207" s="2"/>
      <c r="D207" s="22"/>
      <c r="E207" s="22"/>
      <c r="F207" s="22"/>
      <c r="G207" s="22"/>
    </row>
    <row r="208" spans="1:7" ht="15">
      <c r="A208" s="2"/>
      <c r="B208" s="2"/>
      <c r="D208" s="22"/>
      <c r="E208" s="22"/>
      <c r="F208" s="22"/>
      <c r="G208" s="22"/>
    </row>
    <row r="209" spans="1:7" ht="15">
      <c r="A209" s="2"/>
      <c r="B209" s="2"/>
      <c r="D209" s="22"/>
      <c r="E209" s="22"/>
      <c r="F209" s="22"/>
      <c r="G209" s="22"/>
    </row>
    <row r="210" spans="1:7" ht="15">
      <c r="A210" s="2"/>
      <c r="B210" s="2"/>
      <c r="D210" s="22"/>
      <c r="E210" s="22"/>
      <c r="F210" s="22"/>
      <c r="G210" s="22"/>
    </row>
    <row r="211" spans="1:7" ht="15">
      <c r="A211" s="2"/>
      <c r="B211" s="2"/>
      <c r="D211" s="22"/>
      <c r="E211" s="22"/>
      <c r="F211" s="22"/>
      <c r="G211" s="22"/>
    </row>
    <row r="212" spans="1:7" ht="15">
      <c r="A212" s="2"/>
      <c r="B212" s="2"/>
      <c r="D212" s="22"/>
      <c r="E212" s="22"/>
      <c r="F212" s="22"/>
      <c r="G212" s="22"/>
    </row>
    <row r="213" spans="1:7" ht="15">
      <c r="A213" s="2"/>
      <c r="B213" s="2"/>
      <c r="D213" s="22"/>
      <c r="E213" s="22"/>
      <c r="F213" s="22"/>
      <c r="G213" s="22"/>
    </row>
    <row r="214" spans="1:7" ht="15">
      <c r="A214" s="2"/>
      <c r="B214" s="2"/>
      <c r="D214" s="22"/>
      <c r="E214" s="22"/>
      <c r="F214" s="22"/>
      <c r="G214" s="22"/>
    </row>
    <row r="215" spans="1:7" ht="15">
      <c r="A215" s="2"/>
      <c r="B215" s="2"/>
      <c r="D215" s="22"/>
      <c r="E215" s="22"/>
      <c r="F215" s="22"/>
      <c r="G215" s="22"/>
    </row>
    <row r="216" spans="1:7" ht="15">
      <c r="A216" s="2"/>
      <c r="B216" s="2"/>
      <c r="D216" s="22"/>
      <c r="E216" s="22"/>
      <c r="F216" s="22"/>
      <c r="G216" s="22"/>
    </row>
    <row r="217" spans="1:7" ht="15">
      <c r="A217" s="2"/>
      <c r="B217" s="2"/>
      <c r="D217" s="22"/>
      <c r="E217" s="22"/>
      <c r="F217" s="22"/>
      <c r="G217" s="22"/>
    </row>
    <row r="218" spans="1:7" ht="15">
      <c r="A218" s="2"/>
      <c r="B218" s="2"/>
      <c r="D218" s="22"/>
      <c r="E218" s="22"/>
      <c r="F218" s="22"/>
      <c r="G218" s="22"/>
    </row>
    <row r="219" spans="1:7" ht="15">
      <c r="A219" s="2"/>
      <c r="B219" s="2"/>
      <c r="D219" s="22"/>
      <c r="E219" s="22"/>
      <c r="F219" s="22"/>
      <c r="G219" s="22"/>
    </row>
    <row r="220" spans="1:7" ht="15">
      <c r="A220" s="2"/>
      <c r="B220" s="2"/>
      <c r="D220" s="22"/>
      <c r="E220" s="22"/>
      <c r="F220" s="22"/>
      <c r="G220" s="22"/>
    </row>
    <row r="221" spans="1:7" ht="15">
      <c r="A221" s="2"/>
      <c r="B221" s="2"/>
      <c r="D221" s="22"/>
      <c r="E221" s="22"/>
      <c r="F221" s="22"/>
      <c r="G221" s="22"/>
    </row>
    <row r="222" spans="1:7" ht="15">
      <c r="A222" s="2"/>
      <c r="B222" s="2"/>
      <c r="D222" s="22"/>
      <c r="E222" s="22"/>
      <c r="F222" s="22"/>
      <c r="G222" s="22"/>
    </row>
    <row r="223" spans="1:7" ht="15">
      <c r="A223" s="2"/>
      <c r="B223" s="2"/>
      <c r="D223" s="22"/>
      <c r="E223" s="22"/>
      <c r="F223" s="22"/>
      <c r="G223" s="22"/>
    </row>
    <row r="224" spans="1:7" ht="15">
      <c r="A224" s="2"/>
      <c r="B224" s="2"/>
      <c r="D224" s="22"/>
      <c r="E224" s="22"/>
      <c r="F224" s="22"/>
      <c r="G224" s="22"/>
    </row>
    <row r="225" spans="1:7" ht="15">
      <c r="A225" s="2"/>
      <c r="B225" s="2"/>
      <c r="D225" s="22"/>
      <c r="E225" s="22"/>
      <c r="F225" s="22"/>
      <c r="G225" s="22"/>
    </row>
    <row r="226" spans="1:7" ht="15">
      <c r="A226" s="2"/>
      <c r="B226" s="2"/>
      <c r="D226" s="22"/>
      <c r="E226" s="22"/>
      <c r="F226" s="22"/>
      <c r="G226" s="22"/>
    </row>
    <row r="227" spans="1:7" ht="15">
      <c r="A227" s="2"/>
      <c r="B227" s="2"/>
      <c r="D227" s="22"/>
      <c r="E227" s="22"/>
      <c r="F227" s="22"/>
      <c r="G227" s="22"/>
    </row>
    <row r="228" spans="1:7" ht="15">
      <c r="A228" s="2"/>
      <c r="B228" s="2"/>
      <c r="D228" s="22"/>
      <c r="E228" s="22"/>
      <c r="F228" s="22"/>
      <c r="G228" s="22"/>
    </row>
    <row r="229" spans="1:7" ht="15">
      <c r="A229" s="2"/>
      <c r="B229" s="2"/>
      <c r="D229" s="22"/>
      <c r="E229" s="22"/>
      <c r="F229" s="22"/>
      <c r="G229" s="22"/>
    </row>
    <row r="230" spans="1:7" ht="15">
      <c r="A230" s="2"/>
      <c r="B230" s="2"/>
      <c r="D230" s="22"/>
      <c r="E230" s="22"/>
      <c r="F230" s="22"/>
      <c r="G230" s="22"/>
    </row>
    <row r="231" spans="1:7" ht="15">
      <c r="A231" s="2"/>
      <c r="B231" s="2"/>
      <c r="D231" s="22"/>
      <c r="E231" s="22"/>
      <c r="F231" s="22"/>
      <c r="G231" s="22"/>
    </row>
    <row r="232" spans="1:7" ht="15">
      <c r="A232" s="2"/>
      <c r="B232" s="2"/>
      <c r="D232" s="22"/>
      <c r="E232" s="22"/>
      <c r="F232" s="22"/>
      <c r="G232" s="22"/>
    </row>
    <row r="233" spans="1:7" ht="15">
      <c r="A233" s="2"/>
      <c r="B233" s="2"/>
      <c r="D233" s="22"/>
      <c r="E233" s="22"/>
      <c r="F233" s="22"/>
      <c r="G233" s="22"/>
    </row>
    <row r="234" spans="1:7" ht="15">
      <c r="A234" s="2"/>
      <c r="B234" s="2"/>
      <c r="D234" s="22"/>
      <c r="E234" s="22"/>
      <c r="F234" s="22"/>
      <c r="G234" s="22"/>
    </row>
    <row r="235" spans="1:7" ht="15">
      <c r="A235" s="2"/>
      <c r="B235" s="2"/>
      <c r="D235" s="22"/>
      <c r="E235" s="22"/>
      <c r="F235" s="22"/>
      <c r="G235" s="22"/>
    </row>
    <row r="236" spans="1:7" ht="15">
      <c r="A236" s="2"/>
      <c r="B236" s="2"/>
      <c r="D236" s="22"/>
      <c r="E236" s="22"/>
      <c r="F236" s="22"/>
      <c r="G236" s="22"/>
    </row>
    <row r="237" spans="1:7" ht="15">
      <c r="A237" s="2"/>
      <c r="B237" s="2"/>
      <c r="D237" s="22"/>
      <c r="E237" s="22"/>
      <c r="F237" s="22"/>
      <c r="G237" s="22"/>
    </row>
    <row r="238" spans="1:7" ht="15">
      <c r="A238" s="2"/>
      <c r="B238" s="2"/>
      <c r="D238" s="22"/>
      <c r="E238" s="22"/>
      <c r="F238" s="22"/>
      <c r="G238" s="22"/>
    </row>
    <row r="239" spans="1:7" ht="15">
      <c r="A239" s="2"/>
      <c r="B239" s="2"/>
      <c r="D239" s="22"/>
      <c r="E239" s="22"/>
      <c r="F239" s="22"/>
      <c r="G239" s="22"/>
    </row>
    <row r="240" spans="1:7" ht="15">
      <c r="A240" s="2"/>
      <c r="B240" s="2"/>
      <c r="D240" s="22"/>
      <c r="E240" s="22"/>
      <c r="F240" s="22"/>
      <c r="G240" s="22"/>
    </row>
    <row r="241" spans="1:7" ht="15">
      <c r="A241" s="2"/>
      <c r="B241" s="2"/>
      <c r="D241" s="22"/>
      <c r="E241" s="22"/>
      <c r="F241" s="22"/>
      <c r="G241" s="22"/>
    </row>
    <row r="242" spans="1:7" ht="15">
      <c r="A242" s="2"/>
      <c r="B242" s="2"/>
      <c r="D242" s="22"/>
      <c r="E242" s="22"/>
      <c r="F242" s="22"/>
      <c r="G242" s="22"/>
    </row>
    <row r="243" spans="1:7" ht="15">
      <c r="A243" s="2"/>
      <c r="B243" s="2"/>
      <c r="D243" s="22"/>
      <c r="E243" s="22"/>
      <c r="F243" s="22"/>
      <c r="G243" s="22"/>
    </row>
    <row r="244" spans="1:7" ht="15">
      <c r="A244" s="2"/>
      <c r="B244" s="2"/>
      <c r="D244" s="22"/>
      <c r="E244" s="22"/>
      <c r="F244" s="22"/>
      <c r="G244" s="22"/>
    </row>
    <row r="245" spans="1:7" ht="15">
      <c r="A245" s="2"/>
      <c r="B245" s="2"/>
      <c r="D245" s="22"/>
      <c r="E245" s="22"/>
      <c r="F245" s="22"/>
      <c r="G245" s="22"/>
    </row>
    <row r="246" spans="1:7" ht="15">
      <c r="A246" s="2"/>
      <c r="B246" s="2"/>
      <c r="D246" s="22"/>
      <c r="E246" s="22"/>
      <c r="F246" s="22"/>
      <c r="G246" s="22"/>
    </row>
    <row r="247" spans="1:7" ht="15">
      <c r="A247" s="2"/>
      <c r="B247" s="2"/>
      <c r="D247" s="22"/>
      <c r="E247" s="22"/>
      <c r="F247" s="22"/>
      <c r="G247" s="22"/>
    </row>
    <row r="248" spans="1:7" ht="15">
      <c r="A248" s="2"/>
      <c r="B248" s="2"/>
      <c r="D248" s="22"/>
      <c r="E248" s="22"/>
      <c r="F248" s="22"/>
      <c r="G248" s="22"/>
    </row>
    <row r="249" spans="1:7" ht="15">
      <c r="A249" s="2"/>
      <c r="B249" s="2"/>
      <c r="D249" s="22"/>
      <c r="E249" s="22"/>
      <c r="F249" s="22"/>
      <c r="G249" s="22"/>
    </row>
    <row r="250" spans="1:7" ht="15">
      <c r="A250" s="2"/>
      <c r="B250" s="2"/>
      <c r="D250" s="22"/>
      <c r="E250" s="22"/>
      <c r="F250" s="22"/>
      <c r="G250" s="22"/>
    </row>
    <row r="251" spans="1:7" ht="15">
      <c r="A251" s="2"/>
      <c r="B251" s="2"/>
      <c r="D251" s="22"/>
      <c r="E251" s="22"/>
      <c r="F251" s="22"/>
      <c r="G251" s="22"/>
    </row>
    <row r="252" spans="1:7" ht="15">
      <c r="A252" s="2"/>
      <c r="B252" s="2"/>
      <c r="D252" s="22"/>
      <c r="E252" s="22"/>
      <c r="F252" s="22"/>
      <c r="G252" s="22"/>
    </row>
    <row r="253" spans="1:7" ht="15">
      <c r="A253" s="2"/>
      <c r="B253" s="2"/>
      <c r="D253" s="22"/>
      <c r="E253" s="22"/>
      <c r="F253" s="22"/>
      <c r="G253" s="22"/>
    </row>
    <row r="254" spans="1:7" ht="15">
      <c r="A254" s="2"/>
      <c r="B254" s="2"/>
      <c r="D254" s="22"/>
      <c r="E254" s="22"/>
      <c r="F254" s="22"/>
      <c r="G254" s="22"/>
    </row>
    <row r="255" spans="1:7" ht="15">
      <c r="A255" s="2"/>
      <c r="B255" s="2"/>
      <c r="D255" s="22"/>
      <c r="E255" s="22"/>
      <c r="F255" s="22"/>
      <c r="G255" s="22"/>
    </row>
    <row r="256" spans="1:7" ht="15">
      <c r="A256" s="2"/>
      <c r="B256" s="2"/>
      <c r="D256" s="22"/>
      <c r="E256" s="22"/>
      <c r="F256" s="22"/>
      <c r="G256" s="22"/>
    </row>
  </sheetData>
  <sheetProtection/>
  <autoFilter ref="A6:G6"/>
  <mergeCells count="9">
    <mergeCell ref="A1:G1"/>
    <mergeCell ref="G4:G6"/>
    <mergeCell ref="D4:D6"/>
    <mergeCell ref="D3:G3"/>
    <mergeCell ref="A3:A6"/>
    <mergeCell ref="B3:B6"/>
    <mergeCell ref="F4:F6"/>
    <mergeCell ref="C3:C6"/>
    <mergeCell ref="E4:E6"/>
  </mergeCells>
  <printOptions horizontalCentered="1"/>
  <pageMargins left="0.3937007874015748" right="0.3937007874015748" top="0.7874015748031497" bottom="0.3937007874015748" header="0.5905511811023623" footer="0.1968503937007874"/>
  <pageSetup errors="blank" fitToHeight="0"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Зоя Святыня</cp:lastModifiedBy>
  <cp:lastPrinted>2021-12-06T14:22:34Z</cp:lastPrinted>
  <dcterms:created xsi:type="dcterms:W3CDTF">2003-11-18T12:17:07Z</dcterms:created>
  <dcterms:modified xsi:type="dcterms:W3CDTF">2021-12-08T13:13:07Z</dcterms:modified>
  <cp:category/>
  <cp:version/>
  <cp:contentType/>
  <cp:contentStatus/>
</cp:coreProperties>
</file>